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-120" windowWidth="19416" windowHeight="4560" tabRatio="875"/>
  </bookViews>
  <sheets>
    <sheet name="PI" sheetId="2" r:id="rId1"/>
    <sheet name="1.1-1.2" sheetId="49" r:id="rId2"/>
    <sheet name="2.1.1-2.1.32" sheetId="50" r:id="rId3"/>
    <sheet name="2.2-2.3" sheetId="55" r:id="rId4"/>
    <sheet name="3.1-3.2" sheetId="51" r:id="rId5"/>
    <sheet name="4.1-4.2" sheetId="52" r:id="rId6"/>
    <sheet name="5.1-5.2" sheetId="53" r:id="rId7"/>
    <sheet name="6.1" sheetId="54" r:id="rId8"/>
    <sheet name="2013" sheetId="8" state="hidden" r:id="rId9"/>
    <sheet name="2014" sheetId="9" state="hidden" r:id="rId10"/>
  </sheets>
  <definedNames>
    <definedName name="_xlnm._FilterDatabase" localSheetId="8" hidden="1">'2013'!$A$1:$H$33</definedName>
    <definedName name="_xlnm._FilterDatabase" localSheetId="9" hidden="1">'2014'!$A$2:$M$35</definedName>
    <definedName name="_xlnm._FilterDatabase" localSheetId="0" hidden="1">PI!$A$1:$A$44</definedName>
  </definedNames>
  <calcPr calcId="145621"/>
</workbook>
</file>

<file path=xl/calcChain.xml><?xml version="1.0" encoding="utf-8"?>
<calcChain xmlns="http://schemas.openxmlformats.org/spreadsheetml/2006/main">
  <c r="C35" i="9" l="1"/>
  <c r="D35" i="9"/>
  <c r="E35" i="9"/>
  <c r="F35" i="9"/>
  <c r="B35" i="9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5" i="8"/>
  <c r="H5" i="8" s="1"/>
  <c r="G4" i="8"/>
  <c r="H4" i="8" s="1"/>
  <c r="G3" i="8"/>
  <c r="H3" i="8" s="1"/>
  <c r="G2" i="8"/>
  <c r="H2" i="8" s="1"/>
  <c r="G3" i="9" l="1"/>
  <c r="J4" i="9"/>
  <c r="H4" i="9"/>
  <c r="K3" i="9"/>
  <c r="I3" i="9"/>
  <c r="G34" i="9"/>
  <c r="G32" i="9"/>
  <c r="G30" i="9"/>
  <c r="G28" i="9"/>
  <c r="G26" i="9"/>
  <c r="G24" i="9"/>
  <c r="G22" i="9"/>
  <c r="G20" i="9"/>
  <c r="G18" i="9"/>
  <c r="G16" i="9"/>
  <c r="G14" i="9"/>
  <c r="G12" i="9"/>
  <c r="G10" i="9"/>
  <c r="G8" i="9"/>
  <c r="G6" i="9"/>
  <c r="G4" i="9"/>
  <c r="G33" i="9"/>
  <c r="G31" i="9"/>
  <c r="G29" i="9"/>
  <c r="G27" i="9"/>
  <c r="G25" i="9"/>
  <c r="G23" i="9"/>
  <c r="G21" i="9"/>
  <c r="G19" i="9"/>
  <c r="G17" i="9"/>
  <c r="G15" i="9"/>
  <c r="G13" i="9"/>
  <c r="G11" i="9"/>
  <c r="G9" i="9"/>
  <c r="G7" i="9"/>
  <c r="G5" i="9"/>
  <c r="H3" i="9"/>
  <c r="J3" i="9"/>
  <c r="K34" i="9"/>
  <c r="I34" i="9"/>
  <c r="K33" i="9"/>
  <c r="I33" i="9"/>
  <c r="K32" i="9"/>
  <c r="I32" i="9"/>
  <c r="K31" i="9"/>
  <c r="I31" i="9"/>
  <c r="K30" i="9"/>
  <c r="I30" i="9"/>
  <c r="K29" i="9"/>
  <c r="I29" i="9"/>
  <c r="K28" i="9"/>
  <c r="I28" i="9"/>
  <c r="K27" i="9"/>
  <c r="I27" i="9"/>
  <c r="K26" i="9"/>
  <c r="I26" i="9"/>
  <c r="K25" i="9"/>
  <c r="I25" i="9"/>
  <c r="K24" i="9"/>
  <c r="I24" i="9"/>
  <c r="K23" i="9"/>
  <c r="I23" i="9"/>
  <c r="K22" i="9"/>
  <c r="I22" i="9"/>
  <c r="K21" i="9"/>
  <c r="I21" i="9"/>
  <c r="K20" i="9"/>
  <c r="I20" i="9"/>
  <c r="K19" i="9"/>
  <c r="I19" i="9"/>
  <c r="K18" i="9"/>
  <c r="I18" i="9"/>
  <c r="K17" i="9"/>
  <c r="I17" i="9"/>
  <c r="K16" i="9"/>
  <c r="I16" i="9"/>
  <c r="K15" i="9"/>
  <c r="I15" i="9"/>
  <c r="K14" i="9"/>
  <c r="I14" i="9"/>
  <c r="K13" i="9"/>
  <c r="I13" i="9"/>
  <c r="K12" i="9"/>
  <c r="I12" i="9"/>
  <c r="K11" i="9"/>
  <c r="I11" i="9"/>
  <c r="K10" i="9"/>
  <c r="I10" i="9"/>
  <c r="K9" i="9"/>
  <c r="I9" i="9"/>
  <c r="K8" i="9"/>
  <c r="I8" i="9"/>
  <c r="K7" i="9"/>
  <c r="I7" i="9"/>
  <c r="K6" i="9"/>
  <c r="I6" i="9"/>
  <c r="K5" i="9"/>
  <c r="I5" i="9"/>
  <c r="K4" i="9"/>
  <c r="I4" i="9"/>
  <c r="J34" i="9"/>
  <c r="H34" i="9"/>
  <c r="J33" i="9"/>
  <c r="H33" i="9"/>
  <c r="J32" i="9"/>
  <c r="H32" i="9"/>
  <c r="J31" i="9"/>
  <c r="H31" i="9"/>
  <c r="J30" i="9"/>
  <c r="H30" i="9"/>
  <c r="J29" i="9"/>
  <c r="H29" i="9"/>
  <c r="J28" i="9"/>
  <c r="H28" i="9"/>
  <c r="J27" i="9"/>
  <c r="H27" i="9"/>
  <c r="J26" i="9"/>
  <c r="H26" i="9"/>
  <c r="J25" i="9"/>
  <c r="H25" i="9"/>
  <c r="J24" i="9"/>
  <c r="H24" i="9"/>
  <c r="J23" i="9"/>
  <c r="H23" i="9"/>
  <c r="J22" i="9"/>
  <c r="H22" i="9"/>
  <c r="J21" i="9"/>
  <c r="H21" i="9"/>
  <c r="J20" i="9"/>
  <c r="H20" i="9"/>
  <c r="J19" i="9"/>
  <c r="H19" i="9"/>
  <c r="J18" i="9"/>
  <c r="H18" i="9"/>
  <c r="J17" i="9"/>
  <c r="H17" i="9"/>
  <c r="J16" i="9"/>
  <c r="H16" i="9"/>
  <c r="J15" i="9"/>
  <c r="H15" i="9"/>
  <c r="J14" i="9"/>
  <c r="H14" i="9"/>
  <c r="J13" i="9"/>
  <c r="H13" i="9"/>
  <c r="J12" i="9"/>
  <c r="H12" i="9"/>
  <c r="J11" i="9"/>
  <c r="H11" i="9"/>
  <c r="J10" i="9"/>
  <c r="H10" i="9"/>
  <c r="J9" i="9"/>
  <c r="H9" i="9"/>
  <c r="J8" i="9"/>
  <c r="H8" i="9"/>
  <c r="J7" i="9"/>
  <c r="H7" i="9"/>
  <c r="J6" i="9"/>
  <c r="H6" i="9"/>
  <c r="J5" i="9"/>
  <c r="H5" i="9"/>
  <c r="L3" i="9" l="1"/>
  <c r="M3" i="9" s="1"/>
  <c r="L5" i="9"/>
  <c r="M5" i="9" s="1"/>
  <c r="L9" i="9"/>
  <c r="M9" i="9" s="1"/>
  <c r="L13" i="9"/>
  <c r="M13" i="9" s="1"/>
  <c r="L17" i="9"/>
  <c r="M17" i="9" s="1"/>
  <c r="L21" i="9"/>
  <c r="M21" i="9" s="1"/>
  <c r="L25" i="9"/>
  <c r="M25" i="9" s="1"/>
  <c r="L29" i="9"/>
  <c r="M29" i="9" s="1"/>
  <c r="L33" i="9"/>
  <c r="M33" i="9" s="1"/>
  <c r="L6" i="9"/>
  <c r="M6" i="9" s="1"/>
  <c r="L10" i="9"/>
  <c r="M10" i="9" s="1"/>
  <c r="L14" i="9"/>
  <c r="M14" i="9" s="1"/>
  <c r="L18" i="9"/>
  <c r="M18" i="9" s="1"/>
  <c r="L22" i="9"/>
  <c r="M22" i="9" s="1"/>
  <c r="L26" i="9"/>
  <c r="M26" i="9" s="1"/>
  <c r="L30" i="9"/>
  <c r="M30" i="9" s="1"/>
  <c r="L34" i="9"/>
  <c r="M34" i="9" s="1"/>
  <c r="L7" i="9"/>
  <c r="M7" i="9" s="1"/>
  <c r="L11" i="9"/>
  <c r="M11" i="9" s="1"/>
  <c r="L15" i="9"/>
  <c r="M15" i="9" s="1"/>
  <c r="L19" i="9"/>
  <c r="M19" i="9" s="1"/>
  <c r="L23" i="9"/>
  <c r="M23" i="9" s="1"/>
  <c r="L27" i="9"/>
  <c r="M27" i="9" s="1"/>
  <c r="L31" i="9"/>
  <c r="M31" i="9" s="1"/>
  <c r="L4" i="9"/>
  <c r="M4" i="9" s="1"/>
  <c r="L8" i="9"/>
  <c r="M8" i="9" s="1"/>
  <c r="L12" i="9"/>
  <c r="M12" i="9" s="1"/>
  <c r="L16" i="9"/>
  <c r="M16" i="9" s="1"/>
  <c r="L20" i="9"/>
  <c r="M20" i="9" s="1"/>
  <c r="L24" i="9"/>
  <c r="M24" i="9" s="1"/>
  <c r="L28" i="9"/>
  <c r="M28" i="9" s="1"/>
  <c r="L32" i="9"/>
  <c r="M32" i="9" s="1"/>
</calcChain>
</file>

<file path=xl/sharedStrings.xml><?xml version="1.0" encoding="utf-8"?>
<sst xmlns="http://schemas.openxmlformats.org/spreadsheetml/2006/main" count="220" uniqueCount="161">
  <si>
    <t>Nombre del indicador</t>
  </si>
  <si>
    <t>1.2 Porcentaje de programas de doctorado escolarizados en áreas de ciencia y tecnología registrados en el Programa Nacional de Posgrados de Calidad (PNPC)</t>
  </si>
  <si>
    <t>2.1.1 Índice de programas CONACYT para el fortalecimiento de capacidades estatales, Distrito Federal</t>
  </si>
  <si>
    <t>2.1.2 Índice de programas CONACYT para el fortalecimiento de capacidades estatales, Nuevo León</t>
  </si>
  <si>
    <t>2.1.3 Índice de programas CONACYT para el fortalecimiento de capacidades estatales, Estado de México</t>
  </si>
  <si>
    <t>2.1.4 Índice de programas CONACYT para el fortalecimiento de capacidades estatales, Jalisco</t>
  </si>
  <si>
    <t>2.1.5 Índice de programas CONACYT para el fortalecimiento de capacidades estatales, Guanajuato</t>
  </si>
  <si>
    <t>2.1.6 Índice de programas CONACYT para el fortalecimiento de capacidades estatales, Baja California</t>
  </si>
  <si>
    <t>2.1.7 Índice de programas CONACYT para el fortalecimiento de capacidades estatales, Puebla</t>
  </si>
  <si>
    <t>2.1.8 Índice de programas CONACYT para el fortalecimiento de capacidades estatales, Morelos</t>
  </si>
  <si>
    <t>2.1.9 Índice de programas CONACYT para el fortalecimiento de capacidades estatales, Yucatán</t>
  </si>
  <si>
    <t>2.1.10 Índice de programas CONACYT para el fortalecimiento de capacidades estatales, San Luis Potosí</t>
  </si>
  <si>
    <t>2.1.11 Índice de programas CONACYT para el fortalecimiento de capacidades estatales, Querétaro</t>
  </si>
  <si>
    <t>2.1.12 Índice de programas CONACYT para el fortalecimiento de capacidades estatales, Coahuila</t>
  </si>
  <si>
    <t>2.1.13 Índice de programas CONACYT para el fortalecimiento de capacidades estatales, Sonora</t>
  </si>
  <si>
    <t>2.1.14 Índice de programas CONACYT para el fortalecimiento de capacidades estatales, Veracruz</t>
  </si>
  <si>
    <t>2.1.15 Índice de programas CONACYT para el fortalecimiento de capacidades estatales, Chihuahua</t>
  </si>
  <si>
    <t>2.1.16 Índice de programas CONACYT para el fortalecimiento de capacidades estatales, Michoacán</t>
  </si>
  <si>
    <t>2.1.17 Índice de programas CONACYT para el fortalecimiento de capacidades estatales, Hidalgo</t>
  </si>
  <si>
    <t>2.1.18 Índice de programas CONACYT para el fortalecimiento de capacidades estatales, Tamaulipas</t>
  </si>
  <si>
    <t>2.1.19 Índice de programas CONACYT para el fortalecimiento de capacidades estatales, Baja California Sur</t>
  </si>
  <si>
    <t>2.1.20 Índice de programas CONACYT para el fortalecimiento de capacidades estatales, Sinaloa</t>
  </si>
  <si>
    <t>2.1.21 Índice de programas CONACYT para el fortalecimiento de capacidades estatales, Aguascalientes</t>
  </si>
  <si>
    <t>2.1.22 Índice de programas CONACYT para el fortalecimiento de capacidades estatales, Chiapas</t>
  </si>
  <si>
    <t>2.1.23 Índice de programas CONACYT para el fortalecimiento de capacidades estatales, Colima</t>
  </si>
  <si>
    <t>2.1.24 Índice de programas CONACYT para el fortalecimiento de capacidades estatales, Tabasco</t>
  </si>
  <si>
    <t>2.1.25 Índice de programas CONACYT para el fortalecimiento de capacidades estatales, Zacatecas</t>
  </si>
  <si>
    <t>2.1.26 Índice de programas CONACYT para el fortalecimiento de capacidades estatales, Nayarit</t>
  </si>
  <si>
    <t>2.1.27 Índice de programas CONACYT para el fortalecimiento de capacidades estatales, Campeche</t>
  </si>
  <si>
    <t>2.1.28 Índice de programas CONACYT para el fortalecimiento de capacidades estatales, Quintana Roo</t>
  </si>
  <si>
    <t>2.1.30 Índice de programas CONACYT para el fortalecimiento de capacidades estatales, Tlaxcala</t>
  </si>
  <si>
    <t>2.1.29 Índice de programas CONACYT para el fortalecimiento de capacidades estatales, Durango</t>
  </si>
  <si>
    <t>2.1.31 Índice de programas CONACYT para el fortalecimiento de capacidades estatales, Oaxaca</t>
  </si>
  <si>
    <t>2.1.32 Índice de programas CONACYT para el fortalecimiento de capacidades estatales, Guerrero</t>
  </si>
  <si>
    <t>2.2 Brecha de desigualdad en el índice de programas CONACYT</t>
  </si>
  <si>
    <t>2.3 Proporción de becarios del CONACYT en entidades federativas con menor desarrollo</t>
  </si>
  <si>
    <t>3.1 Participación del CONACYT en el financiamiento del gobierno al GIDE</t>
  </si>
  <si>
    <t>5.1 Acumulado de centros de investigación CONACYT creados, incluyendo subsedes</t>
  </si>
  <si>
    <t>5.2 Monto destinado a la creación, mantenimiento y mejoramiento de la infraestructura de CTI</t>
  </si>
  <si>
    <t>6.1 Tiempo de respuesta a solicitudes de información y calidad de las mismas (ITRC)</t>
  </si>
  <si>
    <t>1.1 Proporción de Investigadores vigentes en el SNI con relación a la población con estudios de doctorado ocupada en ciencia y tecnología</t>
  </si>
  <si>
    <t>ENTIDAD</t>
  </si>
  <si>
    <t>SNIx1000</t>
  </si>
  <si>
    <t>PNPC</t>
  </si>
  <si>
    <t>BECAS</t>
  </si>
  <si>
    <t>FOMIX</t>
  </si>
  <si>
    <t>PEI</t>
  </si>
  <si>
    <t>ICHC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</si>
  <si>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</si>
  <si>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</si>
  <si>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</si>
  <si>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</si>
  <si>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</si>
  <si>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</si>
  <si>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</si>
  <si>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</si>
  <si>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</si>
  <si>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</si>
  <si>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EDO. MEX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</si>
  <si>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</si>
  <si>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</si>
  <si>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</si>
  <si>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</si>
  <si>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</si>
  <si>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</si>
  <si>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</si>
  <si>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</si>
  <si>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</si>
  <si>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</si>
  <si>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</si>
  <si>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</si>
  <si>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</si>
  <si>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</si>
  <si>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</si>
  <si>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</si>
  <si>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</si>
  <si>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</si>
  <si>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</si>
  <si>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</si>
  <si>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</si>
  <si>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Índice Programa Institucional</t>
  </si>
  <si>
    <t>SNIx1000 Ponderado</t>
  </si>
  <si>
    <t>VALOR MÁXIMO</t>
  </si>
  <si>
    <t>PNPC Ponderado</t>
  </si>
  <si>
    <t>BECAS Poderado</t>
  </si>
  <si>
    <t>FOMIX Ponderado</t>
  </si>
  <si>
    <t>PEI Ponderado</t>
  </si>
  <si>
    <t>ICHCx100</t>
  </si>
  <si>
    <t>3.2 Número de consultas a bases de datos del CONRICYT por investigadores en IES y centros de investigación</t>
  </si>
  <si>
    <t>4.1 Proporción de empresas que realizaron proyectos de innovación mediante vinculación con IES y CPI apoyadas por el PEI</t>
  </si>
  <si>
    <t>4.2 Proporción de empresas vinculadas por UVTC</t>
  </si>
  <si>
    <t>Resultados de los indicadores del Objetivo 1. Contribuir al fortalecimiento del acervo de capital humano de alto nivel para el desarrollo de la ciencia, tecnología e innovación</t>
  </si>
  <si>
    <t xml:space="preserve">Nombre </t>
  </si>
  <si>
    <t>Linea  Base</t>
  </si>
  <si>
    <t>Meta 2018</t>
  </si>
  <si>
    <t>Proporción de Investigadores vigentes en el
SNI con relación a la población con estudios de doctorado ocupada en ciencia y tecnología</t>
  </si>
  <si>
    <t>38.5%
(2013)</t>
  </si>
  <si>
    <t>3.07 p/</t>
  </si>
  <si>
    <t>Porcentaje de programas de doctorado escolarizados en áreas de ciencia y tecnología
registrados en el Programa Nacional de Posgrados de Calidad (PNPC)</t>
  </si>
  <si>
    <t>63.5%
(2013)</t>
  </si>
  <si>
    <t>Resultados de los indicadores del Objetivo 2. Contribuir al desarrollo de los sistemas estatales de CTI a través del fortalecimiento de sus capacidades</t>
  </si>
  <si>
    <t>Índice de programas CONACYT para el fortalecimiento de capacidades estatales.
Distrito Federal</t>
  </si>
  <si>
    <t>ÍÍndice de programas CONACYT para el fortalecimiento de capacidades estatales.
Estado de México</t>
  </si>
  <si>
    <t>Índice de programas CONACYT para el fortalecimiento de capacidades estatales.
Jalisco</t>
  </si>
  <si>
    <t>Índice de programas CONACYT para el fortalecimiento de capacidades estatales.
Guanajuato</t>
  </si>
  <si>
    <t>Índice de programas CONACYT para el fortalecimiento de capacidades estatales. 
Baja California</t>
  </si>
  <si>
    <t>Índice de programas CONACYT para el fortalecimiento de capacidades estatales.
Puebla</t>
  </si>
  <si>
    <t>Índice de programas CONACYT para el fortalecimiento de capacidades estatales.
Morelos</t>
  </si>
  <si>
    <t>Índice de programas CONACYT para el fortalecimiento de capacidades estatales.
Yucatán</t>
  </si>
  <si>
    <t>Índice de programas CONACYT para el fortalecimiento de capacidades estatales.
San Luis Potosí</t>
  </si>
  <si>
    <t>Índice de programas CONACYT para el fortalecimiento de capacidades estatales.
Querétaro</t>
  </si>
  <si>
    <t>Índice de programas CONACYT para el fortalecimiento de capacidades estatales.
Coahuila</t>
  </si>
  <si>
    <t>Índice de programas CONACYT para el fortalecimiento de capacidades estatales.
Sonora</t>
  </si>
  <si>
    <t>Índice de programas CONACYT para el fortalecimiento de capacidades estatales.
Veracruz</t>
  </si>
  <si>
    <t>Índice de programas CONACYT para el fortalecimiento de capacidades estatales.
Chihuahua</t>
  </si>
  <si>
    <t>Índice de programas CONACYT para el fortalecimiento de capacidades estatales.
Michoacán</t>
  </si>
  <si>
    <t>Índice de programas CONACYT para el fortalecimiento de capacidades estatales.
Hidalgo</t>
  </si>
  <si>
    <t>Índice de programas CONACYT para el fortalecimiento de capacidades estatales.
Tamaulipas</t>
  </si>
  <si>
    <t>Índice de programas CONACYT para el fortalecimiento de capacidades estatales.
Baja California Sur</t>
  </si>
  <si>
    <t>Índice de programas CONACYT para el fortalecimiento de capacidades estatales.
Sinaloa</t>
  </si>
  <si>
    <t>Índice de programas CONACYT para el fortalecimiento de capacidades estatales.
Aguascalientes</t>
  </si>
  <si>
    <t>Índice de programas CONACYT para el fortalecimiento de capacidades estatales.
Chiapas</t>
  </si>
  <si>
    <t>Índice de programas CONACYT para el fortalecimiento de capacidades estatales.
Colima</t>
  </si>
  <si>
    <t>Índice de programas CONACYT para el fortalecimiento de capacidades estatales.
Tabasco</t>
  </si>
  <si>
    <t>Índice de programas CONACYT para el fortalecimiento de capacidades estatales.
Zacatecas</t>
  </si>
  <si>
    <t>Índice de programas CONACYT para el fortalecimiento de capacidades estatales.
Nayarit</t>
  </si>
  <si>
    <t>Índice de programas CONACYT para el fortalecimiento de capacidades estatales.
Campeche</t>
  </si>
  <si>
    <t>Índice de programas CONACYT para el fortalecimiento de capacidades estatales.
Quintana Roo</t>
  </si>
  <si>
    <t>Índice de programas CONACYT para el fortalecimiento de capacidades estatales.
Durango</t>
  </si>
  <si>
    <t>Índice de programas CONACYT para el fortalecimiento de capacidades estatales.
Tlaxcala</t>
  </si>
  <si>
    <t>Índice de programas CONACYT para el fortalecimiento de capacidades estatales.
Oaxaca</t>
  </si>
  <si>
    <t>Índice de programas CONACYT para el fortalecimiento de capacidades estatales.
Guerrero</t>
  </si>
  <si>
    <t>Brecha de desigualdad en el índice de
programas CONACYT</t>
  </si>
  <si>
    <t>Proporción de becarios del CONACYT en entidades federativas con menor desarrollo</t>
  </si>
  <si>
    <t>18%
(2013)</t>
  </si>
  <si>
    <t>30.5 
Consultas 
(2013)</t>
  </si>
  <si>
    <t>1208
Consultas</t>
  </si>
  <si>
    <t>1488 p/
Consultas</t>
  </si>
  <si>
    <t>35.5
Consultas</t>
  </si>
  <si>
    <t>90.8%
(2013)</t>
  </si>
  <si>
    <t>0
(2013)</t>
  </si>
  <si>
    <t>424 MDP
(2013)</t>
  </si>
  <si>
    <t>1220.7
MDP</t>
  </si>
  <si>
    <t>1111.7
MDP</t>
  </si>
  <si>
    <t>1600
MDP</t>
  </si>
  <si>
    <t>50 ITCR
(2013)</t>
  </si>
  <si>
    <t>93.3 
ITCR</t>
  </si>
  <si>
    <t>ND</t>
  </si>
  <si>
    <t>70 
ITCR</t>
  </si>
  <si>
    <t>Resultados de los indicadores del Objetivo 3. Contribuir a la generación y aplicación del conocimiento científico y tecnológico</t>
  </si>
  <si>
    <t>Participación del CONACYT en el financiamiento del gobierno al GIDE</t>
  </si>
  <si>
    <t>Número de consultas a bases de datos del
CONRICYT por investigadores en IES y
centros de investigación</t>
  </si>
  <si>
    <t>Resultados de los indicadores del Objetivo 4. Contribuir a la transferencia y provechamiento del conocimiento científico y tecnológico para favorecer la innovación</t>
  </si>
  <si>
    <t>Proporción de empresas que realizaron proyectos de innovación mediante vinculación con IES y CPI apoyadas por el PEI</t>
  </si>
  <si>
    <t>Proporción de empresas vinculadas por UVTC</t>
  </si>
  <si>
    <t>Resultados de los indicadores del Objetivo 5. Contribuir a la creación, mantenimiento y mejora de la infraestructura científica y tecnológica del país</t>
  </si>
  <si>
    <t>Acumulado de centros de investigación CONACYT creados, incluyendo subsedes</t>
  </si>
  <si>
    <t>Monto destinado a la creación, mantenimiento
y mejoramiento de la infraestructura de CTI</t>
  </si>
  <si>
    <t>Resultados de los indicadores del Objetivo 6. Contar con una organización transparente, eficiente y eficaz</t>
  </si>
  <si>
    <t>Tiempo de respuesta a solicitudes de información y calidad de las mismas (ITRC)</t>
  </si>
  <si>
    <t>Índice de programas CONACYT para el fortalecimiento de capacidades estatales.
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</si>
</sst>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3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7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/>
    <xf numFmtId="0" fontId="4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3" borderId="0" xfId="0" applyFill="1"/>
    <xf numFmtId="0" fontId="6" fillId="3" borderId="0" xfId="2" applyFont="1" applyFill="1"/>
    <xf numFmtId="2" fontId="7" fillId="3" borderId="0" xfId="0" applyNumberFormat="1" applyFont="1" applyFill="1"/>
    <xf numFmtId="0" fontId="1" fillId="3" borderId="0" xfId="0" applyNumberFormat="1" applyFont="1" applyFill="1"/>
    <xf numFmtId="0" fontId="7" fillId="3" borderId="0" xfId="0" applyFont="1" applyFill="1"/>
    <xf numFmtId="0" fontId="1" fillId="3" borderId="0" xfId="0" applyFont="1" applyFill="1"/>
    <xf numFmtId="0" fontId="1" fillId="2" borderId="0" xfId="0" applyFont="1" applyFill="1"/>
    <xf numFmtId="1" fontId="7" fillId="3" borderId="0" xfId="0" applyNumberFormat="1" applyFont="1" applyFill="1"/>
    <xf numFmtId="0" fontId="6" fillId="3" borderId="5" xfId="2" applyFont="1" applyFill="1" applyBorder="1"/>
    <xf numFmtId="2" fontId="7" fillId="3" borderId="5" xfId="0" applyNumberFormat="1" applyFont="1" applyFill="1" applyBorder="1"/>
    <xf numFmtId="0" fontId="1" fillId="3" borderId="5" xfId="0" applyNumberFormat="1" applyFont="1" applyFill="1" applyBorder="1"/>
    <xf numFmtId="0" fontId="7" fillId="3" borderId="5" xfId="0" applyFont="1" applyFill="1" applyBorder="1"/>
    <xf numFmtId="0" fontId="1" fillId="3" borderId="5" xfId="0" applyFont="1" applyFill="1" applyBorder="1"/>
    <xf numFmtId="0" fontId="1" fillId="2" borderId="5" xfId="0" applyFont="1" applyFill="1" applyBorder="1"/>
    <xf numFmtId="1" fontId="7" fillId="3" borderId="5" xfId="0" applyNumberFormat="1" applyFont="1" applyFill="1" applyBorder="1"/>
    <xf numFmtId="0" fontId="6" fillId="3" borderId="6" xfId="2" applyFont="1" applyFill="1" applyBorder="1"/>
    <xf numFmtId="2" fontId="7" fillId="3" borderId="6" xfId="0" applyNumberFormat="1" applyFont="1" applyFill="1" applyBorder="1"/>
    <xf numFmtId="0" fontId="1" fillId="3" borderId="6" xfId="0" applyNumberFormat="1" applyFont="1" applyFill="1" applyBorder="1"/>
    <xf numFmtId="0" fontId="7" fillId="3" borderId="6" xfId="0" applyFont="1" applyFill="1" applyBorder="1"/>
    <xf numFmtId="0" fontId="1" fillId="3" borderId="6" xfId="0" applyFont="1" applyFill="1" applyBorder="1"/>
    <xf numFmtId="0" fontId="1" fillId="2" borderId="6" xfId="0" applyFont="1" applyFill="1" applyBorder="1"/>
    <xf numFmtId="1" fontId="7" fillId="3" borderId="6" xfId="0" applyNumberFormat="1" applyFont="1" applyFill="1" applyBorder="1"/>
    <xf numFmtId="0" fontId="6" fillId="3" borderId="7" xfId="2" applyFont="1" applyFill="1" applyBorder="1"/>
    <xf numFmtId="2" fontId="7" fillId="3" borderId="7" xfId="0" applyNumberFormat="1" applyFont="1" applyFill="1" applyBorder="1"/>
    <xf numFmtId="0" fontId="1" fillId="3" borderId="7" xfId="0" applyNumberFormat="1" applyFont="1" applyFill="1" applyBorder="1"/>
    <xf numFmtId="0" fontId="7" fillId="3" borderId="7" xfId="0" applyFont="1" applyFill="1" applyBorder="1"/>
    <xf numFmtId="0" fontId="1" fillId="3" borderId="7" xfId="0" applyFont="1" applyFill="1" applyBorder="1"/>
    <xf numFmtId="0" fontId="1" fillId="2" borderId="7" xfId="0" applyFont="1" applyFill="1" applyBorder="1"/>
    <xf numFmtId="1" fontId="7" fillId="3" borderId="7" xfId="0" applyNumberFormat="1" applyFont="1" applyFill="1" applyBorder="1"/>
    <xf numFmtId="0" fontId="6" fillId="3" borderId="8" xfId="2" applyFont="1" applyFill="1" applyBorder="1"/>
    <xf numFmtId="2" fontId="7" fillId="3" borderId="8" xfId="0" applyNumberFormat="1" applyFont="1" applyFill="1" applyBorder="1"/>
    <xf numFmtId="0" fontId="1" fillId="3" borderId="8" xfId="0" applyNumberFormat="1" applyFont="1" applyFill="1" applyBorder="1"/>
    <xf numFmtId="0" fontId="7" fillId="3" borderId="8" xfId="0" applyFont="1" applyFill="1" applyBorder="1"/>
    <xf numFmtId="0" fontId="1" fillId="3" borderId="8" xfId="0" applyFont="1" applyFill="1" applyBorder="1"/>
    <xf numFmtId="0" fontId="1" fillId="2" borderId="8" xfId="0" applyFont="1" applyFill="1" applyBorder="1"/>
    <xf numFmtId="1" fontId="7" fillId="3" borderId="8" xfId="0" applyNumberFormat="1" applyFont="1" applyFill="1" applyBorder="1"/>
    <xf numFmtId="0" fontId="6" fillId="3" borderId="1" xfId="2" applyFont="1" applyFill="1" applyBorder="1"/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1" applyBorder="1"/>
    <xf numFmtId="0" fontId="2" fillId="3" borderId="1" xfId="1" applyFill="1" applyBorder="1"/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</cellXfs>
  <cellStyles count="4">
    <cellStyle name="_x0008__x0002_" xfId="3"/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showGridLines="0" tabSelected="1" zoomScale="80" zoomScaleNormal="80" workbookViewId="0">
      <pane ySplit="1" topLeftCell="A2" activePane="bottomLeft" state="frozen"/>
      <selection activeCell="A3" sqref="A3"/>
      <selection pane="bottomLeft" activeCell="D17" sqref="D17"/>
    </sheetView>
  </sheetViews>
  <sheetFormatPr baseColWidth="10" defaultRowHeight="14.4" x14ac:dyDescent="0.3"/>
  <cols>
    <col min="1" max="1" width="145.5546875" customWidth="1"/>
  </cols>
  <sheetData>
    <row r="1" spans="1:1" ht="72.75" customHeight="1" x14ac:dyDescent="0.3">
      <c r="A1" s="71" t="s">
        <v>0</v>
      </c>
    </row>
    <row r="2" spans="1:1" ht="26.4" customHeight="1" x14ac:dyDescent="0.3">
      <c r="A2" s="72" t="s">
        <v>40</v>
      </c>
    </row>
    <row r="3" spans="1:1" x14ac:dyDescent="0.3">
      <c r="A3" s="72" t="s">
        <v>1</v>
      </c>
    </row>
    <row r="4" spans="1:1" x14ac:dyDescent="0.3">
      <c r="A4" s="72" t="s">
        <v>2</v>
      </c>
    </row>
    <row r="5" spans="1:1" x14ac:dyDescent="0.3">
      <c r="A5" s="73" t="s">
        <v>3</v>
      </c>
    </row>
    <row r="6" spans="1:1" x14ac:dyDescent="0.3">
      <c r="A6" s="72" t="s">
        <v>4</v>
      </c>
    </row>
    <row r="7" spans="1:1" x14ac:dyDescent="0.3">
      <c r="A7" s="72" t="s">
        <v>5</v>
      </c>
    </row>
    <row r="8" spans="1:1" x14ac:dyDescent="0.3">
      <c r="A8" s="72" t="s">
        <v>6</v>
      </c>
    </row>
    <row r="9" spans="1:1" x14ac:dyDescent="0.3">
      <c r="A9" s="72" t="s">
        <v>7</v>
      </c>
    </row>
    <row r="10" spans="1:1" x14ac:dyDescent="0.3">
      <c r="A10" s="72" t="s">
        <v>8</v>
      </c>
    </row>
    <row r="11" spans="1:1" x14ac:dyDescent="0.3">
      <c r="A11" s="72" t="s">
        <v>9</v>
      </c>
    </row>
    <row r="12" spans="1:1" x14ac:dyDescent="0.3">
      <c r="A12" s="72" t="s">
        <v>10</v>
      </c>
    </row>
    <row r="13" spans="1:1" x14ac:dyDescent="0.3">
      <c r="A13" s="72" t="s">
        <v>11</v>
      </c>
    </row>
    <row r="14" spans="1:1" x14ac:dyDescent="0.3">
      <c r="A14" s="72" t="s">
        <v>12</v>
      </c>
    </row>
    <row r="15" spans="1:1" x14ac:dyDescent="0.3">
      <c r="A15" s="72" t="s">
        <v>13</v>
      </c>
    </row>
    <row r="16" spans="1:1" x14ac:dyDescent="0.3">
      <c r="A16" s="72" t="s">
        <v>14</v>
      </c>
    </row>
    <row r="17" spans="1:1" x14ac:dyDescent="0.3">
      <c r="A17" s="72" t="s">
        <v>15</v>
      </c>
    </row>
    <row r="18" spans="1:1" x14ac:dyDescent="0.3">
      <c r="A18" s="72" t="s">
        <v>16</v>
      </c>
    </row>
    <row r="19" spans="1:1" x14ac:dyDescent="0.3">
      <c r="A19" s="72" t="s">
        <v>17</v>
      </c>
    </row>
    <row r="20" spans="1:1" x14ac:dyDescent="0.3">
      <c r="A20" s="72" t="s">
        <v>18</v>
      </c>
    </row>
    <row r="21" spans="1:1" x14ac:dyDescent="0.3">
      <c r="A21" s="72" t="s">
        <v>19</v>
      </c>
    </row>
    <row r="22" spans="1:1" x14ac:dyDescent="0.3">
      <c r="A22" s="72" t="s">
        <v>20</v>
      </c>
    </row>
    <row r="23" spans="1:1" x14ac:dyDescent="0.3">
      <c r="A23" s="72" t="s">
        <v>21</v>
      </c>
    </row>
    <row r="24" spans="1:1" x14ac:dyDescent="0.3">
      <c r="A24" s="72" t="s">
        <v>22</v>
      </c>
    </row>
    <row r="25" spans="1:1" x14ac:dyDescent="0.3">
      <c r="A25" s="72" t="s">
        <v>23</v>
      </c>
    </row>
    <row r="26" spans="1:1" x14ac:dyDescent="0.3">
      <c r="A26" s="72" t="s">
        <v>24</v>
      </c>
    </row>
    <row r="27" spans="1:1" x14ac:dyDescent="0.3">
      <c r="A27" s="72" t="s">
        <v>25</v>
      </c>
    </row>
    <row r="28" spans="1:1" x14ac:dyDescent="0.3">
      <c r="A28" s="72" t="s">
        <v>26</v>
      </c>
    </row>
    <row r="29" spans="1:1" x14ac:dyDescent="0.3">
      <c r="A29" s="72" t="s">
        <v>27</v>
      </c>
    </row>
    <row r="30" spans="1:1" x14ac:dyDescent="0.3">
      <c r="A30" s="72" t="s">
        <v>28</v>
      </c>
    </row>
    <row r="31" spans="1:1" x14ac:dyDescent="0.3">
      <c r="A31" s="72" t="s">
        <v>29</v>
      </c>
    </row>
    <row r="32" spans="1:1" x14ac:dyDescent="0.3">
      <c r="A32" s="72" t="s">
        <v>31</v>
      </c>
    </row>
    <row r="33" spans="1:1" x14ac:dyDescent="0.3">
      <c r="A33" s="72" t="s">
        <v>30</v>
      </c>
    </row>
    <row r="34" spans="1:1" x14ac:dyDescent="0.3">
      <c r="A34" s="72" t="s">
        <v>32</v>
      </c>
    </row>
    <row r="35" spans="1:1" x14ac:dyDescent="0.3">
      <c r="A35" s="72" t="s">
        <v>33</v>
      </c>
    </row>
    <row r="36" spans="1:1" x14ac:dyDescent="0.3">
      <c r="A36" s="72" t="s">
        <v>34</v>
      </c>
    </row>
    <row r="37" spans="1:1" x14ac:dyDescent="0.3">
      <c r="A37" s="72" t="s">
        <v>35</v>
      </c>
    </row>
    <row r="38" spans="1:1" x14ac:dyDescent="0.3">
      <c r="A38" s="72" t="s">
        <v>36</v>
      </c>
    </row>
    <row r="39" spans="1:1" x14ac:dyDescent="0.3">
      <c r="A39" s="72" t="s">
        <v>88</v>
      </c>
    </row>
    <row r="40" spans="1:1" x14ac:dyDescent="0.3">
      <c r="A40" s="72" t="s">
        <v>89</v>
      </c>
    </row>
    <row r="41" spans="1:1" x14ac:dyDescent="0.3">
      <c r="A41" s="72" t="s">
        <v>90</v>
      </c>
    </row>
    <row r="42" spans="1:1" x14ac:dyDescent="0.3">
      <c r="A42" s="72" t="s">
        <v>37</v>
      </c>
    </row>
    <row r="43" spans="1:1" x14ac:dyDescent="0.3">
      <c r="A43" s="72" t="s">
        <v>38</v>
      </c>
    </row>
    <row r="44" spans="1:1" x14ac:dyDescent="0.3">
      <c r="A44" s="72" t="s">
        <v>39</v>
      </c>
    </row>
  </sheetData>
  <autoFilter ref="A1:A44"/>
  <hyperlinks>
    <hyperlink ref="A2" location="'1.1-1.2'!A1" display="1.1 Proporción de Investigadores vigentes en el SNI con relación a la población con estudios de doctorado ocupada en ciencia y tecnología"/>
    <hyperlink ref="A3" location="'1.1-1.2'!A1" display="1.2 Porcentaje de programas de doctorado escolarizados en áreas de ciencia y tecnología registrados en el Programa Nacional de Posgrados de Calidad (PNPC)"/>
    <hyperlink ref="A4" location="'2.1.1-2.1.32'!A1" display="2.1.1 Índice de programas CONACYT para el fortalecimiento de capacidades estatales, Distrito Federal"/>
    <hyperlink ref="A5:A35" location="'2.1.1-2.1.32'!A1" display="2.1.2 Índice de programas CONACYT para el fortalecimiento de capacidades estatales, Nuevo León"/>
    <hyperlink ref="A36" location="'2.2-2.3'!A1" display="2.2 Brecha de desigualdad en el índice de programas CONACYT"/>
    <hyperlink ref="A37" location="'2.2-2.3'!A1" display="2.3 Proporción de becarios del CONACYT en entidades federativas con menor desarrollo"/>
    <hyperlink ref="A38" location="'3.1-3.2'!A1" display="3.1 Participación del CONACYT en el financiamiento del gobierno al GIDE"/>
    <hyperlink ref="A39" location="'3.1-3.2'!A1" display="3.2 Número de consultas a bases de datos del CONRICYT por investigadores en IES y centros de investigación"/>
    <hyperlink ref="A40" location="'4.1-4.2'!A1" display="4.1 Proporción de empresas que realizaron proyectos de innovación mediante vinculación con IES y CPI apoyadas por el PEI"/>
    <hyperlink ref="A41" location="'4.1-4.2'!A1" display="4.2 Proporción de empresas vinculadas por UVTC"/>
    <hyperlink ref="A42" location="'5.1-5.2'!A1" display="5.1 Acumulado de centros de investigación CONACYT creados, incluyendo subsedes"/>
    <hyperlink ref="A43" location="'5.1-5.2'!A1" display="5.2 Monto destinado a la creación, mantenimiento y mejoramiento de la infraestructura de CTI"/>
    <hyperlink ref="A44" location="'6.1'!A1" display="6.1 Tiempo de respuesta a solicitudes de información y calidad de las mismas (ITRC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4" workbookViewId="0">
      <selection activeCell="G69" sqref="G69"/>
    </sheetView>
  </sheetViews>
  <sheetFormatPr baseColWidth="10" defaultColWidth="11.44140625" defaultRowHeight="14.4" x14ac:dyDescent="0.3"/>
  <cols>
    <col min="1" max="1" width="21.88671875" style="10" bestFit="1" customWidth="1"/>
    <col min="2" max="2" width="12.5546875" style="10" bestFit="1" customWidth="1"/>
    <col min="3" max="5" width="11.44140625" style="10"/>
    <col min="6" max="6" width="13.6640625" style="10" bestFit="1" customWidth="1"/>
    <col min="7" max="10" width="13.6640625" style="10" customWidth="1"/>
    <col min="11" max="11" width="14.6640625" style="10" bestFit="1" customWidth="1"/>
    <col min="12" max="12" width="13.6640625" style="10" customWidth="1"/>
    <col min="13" max="16384" width="11.44140625" style="10"/>
  </cols>
  <sheetData>
    <row r="1" spans="1:13" x14ac:dyDescent="0.3">
      <c r="A1" s="76" t="s">
        <v>80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28.5" customHeight="1" x14ac:dyDescent="0.25">
      <c r="A2" s="47" t="s">
        <v>41</v>
      </c>
      <c r="B2" s="48" t="s">
        <v>42</v>
      </c>
      <c r="C2" s="49" t="s">
        <v>43</v>
      </c>
      <c r="D2" s="49" t="s">
        <v>44</v>
      </c>
      <c r="E2" s="49" t="s">
        <v>45</v>
      </c>
      <c r="F2" s="50" t="s">
        <v>46</v>
      </c>
      <c r="G2" s="48" t="s">
        <v>81</v>
      </c>
      <c r="H2" s="49" t="s">
        <v>83</v>
      </c>
      <c r="I2" s="49" t="s">
        <v>84</v>
      </c>
      <c r="J2" s="49" t="s">
        <v>85</v>
      </c>
      <c r="K2" s="50" t="s">
        <v>86</v>
      </c>
      <c r="L2" s="50" t="s">
        <v>47</v>
      </c>
      <c r="M2" s="49" t="s">
        <v>87</v>
      </c>
    </row>
    <row r="3" spans="1:13" ht="15" x14ac:dyDescent="0.25">
      <c r="A3" s="46" t="s">
        <v>48</v>
      </c>
      <c r="B3" s="51">
        <v>0.10549734263218752</v>
      </c>
      <c r="C3" s="52">
        <v>20</v>
      </c>
      <c r="D3" s="53">
        <v>370</v>
      </c>
      <c r="E3" s="54">
        <v>70</v>
      </c>
      <c r="F3" s="55">
        <v>22824373.329</v>
      </c>
      <c r="G3" s="55">
        <f>(B3/B$35)*0.2</f>
        <v>2.6306822619419523E-2</v>
      </c>
      <c r="H3" s="55">
        <f>(C3/C$35)*0.2</f>
        <v>1.0899182561307903E-2</v>
      </c>
      <c r="I3" s="55">
        <f>(D3/D$35)*0.2</f>
        <v>5.0271739130434787E-3</v>
      </c>
      <c r="J3" s="55">
        <f>(E3/E$35)*0.2</f>
        <v>0.10069769114579588</v>
      </c>
      <c r="K3" s="55">
        <f>(F3/F$35)*0.2</f>
        <v>6.5316152584287968E-3</v>
      </c>
      <c r="L3" s="64">
        <f t="shared" ref="L3:L34" si="0">SUM(G3:K3)</f>
        <v>0.1494624854979956</v>
      </c>
      <c r="M3" s="56">
        <f t="shared" ref="M3:M34" si="1">L3*100</f>
        <v>14.946248549799559</v>
      </c>
    </row>
    <row r="4" spans="1:13" ht="15" x14ac:dyDescent="0.25">
      <c r="A4" s="46" t="s">
        <v>49</v>
      </c>
      <c r="B4" s="51">
        <v>0.19167219937865934</v>
      </c>
      <c r="C4" s="52">
        <v>79</v>
      </c>
      <c r="D4" s="53">
        <v>2329</v>
      </c>
      <c r="E4" s="54">
        <v>70</v>
      </c>
      <c r="F4" s="55">
        <v>146847093.148</v>
      </c>
      <c r="G4" s="55">
        <f t="shared" ref="G4:G34" si="2">(B4/$B$35)*0.2</f>
        <v>4.7795389194855313E-2</v>
      </c>
      <c r="H4" s="55">
        <f t="shared" ref="H4:H34" si="3">(C4/C$35)*0.2</f>
        <v>4.305177111716621E-2</v>
      </c>
      <c r="I4" s="55">
        <f t="shared" ref="I4:I34" si="4">(D4/D$35)*0.2</f>
        <v>3.1644021739130439E-2</v>
      </c>
      <c r="J4" s="55">
        <f t="shared" ref="J4:J34" si="5">(E4/E$35)*0.2</f>
        <v>0.10069769114579588</v>
      </c>
      <c r="K4" s="55">
        <f t="shared" ref="K4:K34" si="6">(F4/F$35)*0.2</f>
        <v>4.2023003235875239E-2</v>
      </c>
      <c r="L4" s="64">
        <f t="shared" si="0"/>
        <v>0.26521187643282307</v>
      </c>
      <c r="M4" s="56">
        <f t="shared" si="1"/>
        <v>26.521187643282307</v>
      </c>
    </row>
    <row r="5" spans="1:13" ht="15" x14ac:dyDescent="0.25">
      <c r="A5" s="46" t="s">
        <v>50</v>
      </c>
      <c r="B5" s="51">
        <v>0.30902628756964712</v>
      </c>
      <c r="C5" s="52">
        <v>10</v>
      </c>
      <c r="D5" s="53">
        <v>420</v>
      </c>
      <c r="E5" s="57">
        <v>139.03</v>
      </c>
      <c r="F5" s="55">
        <v>27186764.5</v>
      </c>
      <c r="G5" s="55">
        <f t="shared" si="2"/>
        <v>7.7058810478057516E-2</v>
      </c>
      <c r="H5" s="55">
        <f t="shared" si="3"/>
        <v>5.4495912806539516E-3</v>
      </c>
      <c r="I5" s="55">
        <f t="shared" si="4"/>
        <v>5.7065217391304348E-3</v>
      </c>
      <c r="J5" s="55">
        <f t="shared" si="5"/>
        <v>0.2</v>
      </c>
      <c r="K5" s="55">
        <f t="shared" si="6"/>
        <v>7.779993924735296E-3</v>
      </c>
      <c r="L5" s="64">
        <f t="shared" si="0"/>
        <v>0.29599491742257716</v>
      </c>
      <c r="M5" s="56">
        <f t="shared" si="1"/>
        <v>29.599491742257715</v>
      </c>
    </row>
    <row r="6" spans="1:13" ht="15" x14ac:dyDescent="0.25">
      <c r="A6" s="46" t="s">
        <v>51</v>
      </c>
      <c r="B6" s="51">
        <v>0.12861572641366123</v>
      </c>
      <c r="C6" s="52">
        <v>4</v>
      </c>
      <c r="D6" s="53">
        <v>55</v>
      </c>
      <c r="E6" s="54"/>
      <c r="F6" s="55">
        <v>15916820.078500001</v>
      </c>
      <c r="G6" s="55">
        <f t="shared" si="2"/>
        <v>3.2071623951973084E-2</v>
      </c>
      <c r="H6" s="55">
        <f t="shared" si="3"/>
        <v>2.1798365122615805E-3</v>
      </c>
      <c r="I6" s="55">
        <f t="shared" si="4"/>
        <v>7.472826086956522E-4</v>
      </c>
      <c r="J6" s="55">
        <f t="shared" si="5"/>
        <v>0</v>
      </c>
      <c r="K6" s="55">
        <f t="shared" si="6"/>
        <v>4.5548915359837974E-3</v>
      </c>
      <c r="L6" s="64">
        <f t="shared" si="0"/>
        <v>3.9553634608914111E-2</v>
      </c>
      <c r="M6" s="56">
        <f t="shared" si="1"/>
        <v>3.955363460891411</v>
      </c>
    </row>
    <row r="7" spans="1:13" ht="15" x14ac:dyDescent="0.25">
      <c r="A7" s="46" t="s">
        <v>52</v>
      </c>
      <c r="B7" s="51">
        <v>4.5887727848027235E-2</v>
      </c>
      <c r="C7" s="52">
        <v>22</v>
      </c>
      <c r="D7" s="53">
        <v>453</v>
      </c>
      <c r="E7" s="54">
        <v>54.52</v>
      </c>
      <c r="F7" s="55">
        <v>35093176.877499998</v>
      </c>
      <c r="G7" s="55">
        <f t="shared" si="2"/>
        <v>1.1442566104389649E-2</v>
      </c>
      <c r="H7" s="55">
        <f t="shared" si="3"/>
        <v>1.1989100817438692E-2</v>
      </c>
      <c r="I7" s="55">
        <f t="shared" si="4"/>
        <v>6.1548913043478265E-3</v>
      </c>
      <c r="J7" s="55">
        <f t="shared" si="5"/>
        <v>7.8429116018125591E-2</v>
      </c>
      <c r="K7" s="55">
        <f t="shared" si="6"/>
        <v>1.0042559603096983E-2</v>
      </c>
      <c r="L7" s="64">
        <f t="shared" si="0"/>
        <v>0.11805823384739873</v>
      </c>
      <c r="M7" s="56">
        <f t="shared" si="1"/>
        <v>11.805823384739874</v>
      </c>
    </row>
    <row r="8" spans="1:13" ht="15" x14ac:dyDescent="0.25">
      <c r="A8" s="46" t="s">
        <v>53</v>
      </c>
      <c r="B8" s="51">
        <v>9.1469835525196885E-2</v>
      </c>
      <c r="C8" s="52">
        <v>54</v>
      </c>
      <c r="D8" s="53">
        <v>1097</v>
      </c>
      <c r="E8" s="54">
        <v>64.5</v>
      </c>
      <c r="F8" s="55">
        <v>166080131.10399997</v>
      </c>
      <c r="G8" s="55">
        <f t="shared" si="2"/>
        <v>2.2808922747734408E-2</v>
      </c>
      <c r="H8" s="55">
        <f t="shared" si="3"/>
        <v>2.9427792915531339E-2</v>
      </c>
      <c r="I8" s="55">
        <f t="shared" si="4"/>
        <v>1.4904891304347826E-2</v>
      </c>
      <c r="J8" s="55">
        <f t="shared" si="5"/>
        <v>9.2785729698626196E-2</v>
      </c>
      <c r="K8" s="55">
        <f t="shared" si="6"/>
        <v>4.7526891661137584E-2</v>
      </c>
      <c r="L8" s="64">
        <f t="shared" si="0"/>
        <v>0.20745422832737734</v>
      </c>
      <c r="M8" s="56">
        <f t="shared" si="1"/>
        <v>20.745422832737734</v>
      </c>
    </row>
    <row r="9" spans="1:13" ht="15" x14ac:dyDescent="0.25">
      <c r="A9" s="46" t="s">
        <v>54</v>
      </c>
      <c r="B9" s="51">
        <v>9.5365255443698851E-2</v>
      </c>
      <c r="C9" s="52">
        <v>51</v>
      </c>
      <c r="D9" s="53">
        <v>1095</v>
      </c>
      <c r="E9" s="54">
        <v>41</v>
      </c>
      <c r="F9" s="55">
        <v>203147086.88500002</v>
      </c>
      <c r="G9" s="55">
        <f t="shared" si="2"/>
        <v>2.3780284852858366E-2</v>
      </c>
      <c r="H9" s="55">
        <f t="shared" si="3"/>
        <v>2.7792915531335151E-2</v>
      </c>
      <c r="I9" s="55">
        <f t="shared" si="4"/>
        <v>1.4877717391304349E-2</v>
      </c>
      <c r="J9" s="55">
        <f t="shared" si="5"/>
        <v>5.8980076242537587E-2</v>
      </c>
      <c r="K9" s="55">
        <f t="shared" si="6"/>
        <v>5.8134284489534366E-2</v>
      </c>
      <c r="L9" s="64">
        <f t="shared" si="0"/>
        <v>0.18356527850756982</v>
      </c>
      <c r="M9" s="56">
        <f t="shared" si="1"/>
        <v>18.356527850756983</v>
      </c>
    </row>
    <row r="10" spans="1:13" ht="15" x14ac:dyDescent="0.25">
      <c r="A10" s="46" t="s">
        <v>55</v>
      </c>
      <c r="B10" s="51">
        <v>0.23488645788368098</v>
      </c>
      <c r="C10" s="52">
        <v>12</v>
      </c>
      <c r="D10" s="53">
        <v>161</v>
      </c>
      <c r="E10" s="54">
        <v>46</v>
      </c>
      <c r="F10" s="55">
        <v>28536096.526500002</v>
      </c>
      <c r="G10" s="55">
        <f t="shared" si="2"/>
        <v>5.8571298850559721E-2</v>
      </c>
      <c r="H10" s="55">
        <f t="shared" si="3"/>
        <v>6.5395095367847406E-3</v>
      </c>
      <c r="I10" s="55">
        <f t="shared" si="4"/>
        <v>2.1874999999999998E-3</v>
      </c>
      <c r="J10" s="55">
        <f t="shared" si="5"/>
        <v>6.6172768467237283E-2</v>
      </c>
      <c r="K10" s="55">
        <f t="shared" si="6"/>
        <v>8.166130162779393E-3</v>
      </c>
      <c r="L10" s="64">
        <f t="shared" si="0"/>
        <v>0.14163720701736113</v>
      </c>
      <c r="M10" s="56">
        <f t="shared" si="1"/>
        <v>14.163720701736112</v>
      </c>
    </row>
    <row r="11" spans="1:13" ht="15" x14ac:dyDescent="0.25">
      <c r="A11" s="46" t="s">
        <v>56</v>
      </c>
      <c r="B11" s="58">
        <v>0.80205309594713337</v>
      </c>
      <c r="C11" s="59">
        <v>367</v>
      </c>
      <c r="D11" s="60">
        <v>14720</v>
      </c>
      <c r="E11" s="54"/>
      <c r="F11" s="61">
        <v>698889093.30800009</v>
      </c>
      <c r="G11" s="55">
        <f t="shared" si="2"/>
        <v>0.2</v>
      </c>
      <c r="H11" s="55">
        <f t="shared" si="3"/>
        <v>0.2</v>
      </c>
      <c r="I11" s="55">
        <f t="shared" si="4"/>
        <v>0.2</v>
      </c>
      <c r="J11" s="55">
        <f t="shared" si="5"/>
        <v>0</v>
      </c>
      <c r="K11" s="55">
        <f t="shared" si="6"/>
        <v>0.2</v>
      </c>
      <c r="L11" s="64">
        <f t="shared" si="0"/>
        <v>0.8</v>
      </c>
      <c r="M11" s="56">
        <f t="shared" si="1"/>
        <v>80</v>
      </c>
    </row>
    <row r="12" spans="1:13" ht="15" x14ac:dyDescent="0.25">
      <c r="A12" s="46" t="s">
        <v>57</v>
      </c>
      <c r="B12" s="51">
        <v>7.7856409492180242E-2</v>
      </c>
      <c r="C12" s="52">
        <v>16</v>
      </c>
      <c r="D12" s="53">
        <v>348</v>
      </c>
      <c r="E12" s="54">
        <v>48</v>
      </c>
      <c r="F12" s="55">
        <v>37445007.907499999</v>
      </c>
      <c r="G12" s="55">
        <f t="shared" si="2"/>
        <v>1.9414278153303727E-2</v>
      </c>
      <c r="H12" s="55">
        <f t="shared" si="3"/>
        <v>8.7193460490463219E-3</v>
      </c>
      <c r="I12" s="55">
        <f t="shared" si="4"/>
        <v>4.7282608695652173E-3</v>
      </c>
      <c r="J12" s="55">
        <f t="shared" si="5"/>
        <v>6.9049845357117168E-2</v>
      </c>
      <c r="K12" s="55">
        <f t="shared" si="6"/>
        <v>1.0715579414829417E-2</v>
      </c>
      <c r="L12" s="64">
        <f t="shared" si="0"/>
        <v>0.11262730984386185</v>
      </c>
      <c r="M12" s="56">
        <f t="shared" si="1"/>
        <v>11.262730984386184</v>
      </c>
    </row>
    <row r="13" spans="1:13" ht="15" x14ac:dyDescent="0.25">
      <c r="A13" s="46" t="s">
        <v>58</v>
      </c>
      <c r="B13" s="51">
        <v>6.6309929198728315E-2</v>
      </c>
      <c r="C13" s="52">
        <v>110</v>
      </c>
      <c r="D13" s="53">
        <v>3300</v>
      </c>
      <c r="E13" s="54">
        <v>100.83</v>
      </c>
      <c r="F13" s="55">
        <v>341999027.43199998</v>
      </c>
      <c r="G13" s="55">
        <f t="shared" si="2"/>
        <v>1.6535047251559784E-2</v>
      </c>
      <c r="H13" s="55">
        <f t="shared" si="3"/>
        <v>5.9945504087193457E-2</v>
      </c>
      <c r="I13" s="55">
        <f t="shared" si="4"/>
        <v>4.4836956521739135E-2</v>
      </c>
      <c r="J13" s="55">
        <f t="shared" si="5"/>
        <v>0.14504783140329425</v>
      </c>
      <c r="K13" s="55">
        <f t="shared" si="6"/>
        <v>9.786932739592237E-2</v>
      </c>
      <c r="L13" s="64">
        <f t="shared" si="0"/>
        <v>0.36423466665970899</v>
      </c>
      <c r="M13" s="56">
        <f t="shared" si="1"/>
        <v>36.423466665970899</v>
      </c>
    </row>
    <row r="14" spans="1:13" ht="15" x14ac:dyDescent="0.25">
      <c r="A14" s="46" t="s">
        <v>59</v>
      </c>
      <c r="B14" s="51">
        <v>0.12410035193849073</v>
      </c>
      <c r="C14" s="52">
        <v>62</v>
      </c>
      <c r="D14" s="53">
        <v>1404</v>
      </c>
      <c r="E14" s="54">
        <v>32.450000000000003</v>
      </c>
      <c r="F14" s="55">
        <v>150859794.17950001</v>
      </c>
      <c r="G14" s="55">
        <f t="shared" si="2"/>
        <v>3.0945669947684037E-2</v>
      </c>
      <c r="H14" s="55">
        <f t="shared" si="3"/>
        <v>3.3787465940054495E-2</v>
      </c>
      <c r="I14" s="55">
        <f t="shared" si="4"/>
        <v>1.9076086956521743E-2</v>
      </c>
      <c r="J14" s="55">
        <f t="shared" si="5"/>
        <v>4.6680572538301095E-2</v>
      </c>
      <c r="K14" s="55">
        <f t="shared" si="6"/>
        <v>4.3171311621260679E-2</v>
      </c>
      <c r="L14" s="64">
        <f t="shared" si="0"/>
        <v>0.17366110700382204</v>
      </c>
      <c r="M14" s="56">
        <f t="shared" si="1"/>
        <v>17.366110700382205</v>
      </c>
    </row>
    <row r="15" spans="1:13" ht="15" x14ac:dyDescent="0.25">
      <c r="A15" s="46" t="s">
        <v>60</v>
      </c>
      <c r="B15" s="51">
        <v>2.4529778838203942E-2</v>
      </c>
      <c r="C15" s="52">
        <v>18</v>
      </c>
      <c r="D15" s="53">
        <v>161</v>
      </c>
      <c r="E15" s="54">
        <v>25</v>
      </c>
      <c r="F15" s="55">
        <v>24717954.25</v>
      </c>
      <c r="G15" s="55">
        <f t="shared" si="2"/>
        <v>6.1167468742794563E-3</v>
      </c>
      <c r="H15" s="55">
        <f t="shared" si="3"/>
        <v>9.8092643051771126E-3</v>
      </c>
      <c r="I15" s="55">
        <f t="shared" si="4"/>
        <v>2.1874999999999998E-3</v>
      </c>
      <c r="J15" s="55">
        <f t="shared" si="5"/>
        <v>3.5963461123498526E-2</v>
      </c>
      <c r="K15" s="55">
        <f t="shared" si="6"/>
        <v>7.0734983523649889E-3</v>
      </c>
      <c r="L15" s="64">
        <f t="shared" si="0"/>
        <v>6.1150470655320081E-2</v>
      </c>
      <c r="M15" s="56">
        <f t="shared" si="1"/>
        <v>6.1150470655320079</v>
      </c>
    </row>
    <row r="16" spans="1:13" x14ac:dyDescent="0.3">
      <c r="A16" s="46" t="s">
        <v>61</v>
      </c>
      <c r="B16" s="51">
        <v>9.7087927182549674E-2</v>
      </c>
      <c r="C16" s="52">
        <v>30</v>
      </c>
      <c r="D16" s="53">
        <v>430</v>
      </c>
      <c r="E16" s="54">
        <v>33.75</v>
      </c>
      <c r="F16" s="55">
        <v>95844918.684</v>
      </c>
      <c r="G16" s="55">
        <f t="shared" si="2"/>
        <v>2.4209850363559757E-2</v>
      </c>
      <c r="H16" s="55">
        <f t="shared" si="3"/>
        <v>1.6348773841961855E-2</v>
      </c>
      <c r="I16" s="55">
        <f t="shared" si="4"/>
        <v>5.8423913043478271E-3</v>
      </c>
      <c r="J16" s="55">
        <f t="shared" si="5"/>
        <v>4.8550672516723015E-2</v>
      </c>
      <c r="K16" s="55">
        <f t="shared" si="6"/>
        <v>2.7427790647109498E-2</v>
      </c>
      <c r="L16" s="64">
        <f t="shared" si="0"/>
        <v>0.12237947867370196</v>
      </c>
      <c r="M16" s="56">
        <f t="shared" si="1"/>
        <v>12.237947867370195</v>
      </c>
    </row>
    <row r="17" spans="1:13" x14ac:dyDescent="0.3">
      <c r="A17" s="46" t="s">
        <v>62</v>
      </c>
      <c r="B17" s="51">
        <v>0.13421773903095005</v>
      </c>
      <c r="C17" s="52">
        <v>131</v>
      </c>
      <c r="D17" s="53">
        <v>2359</v>
      </c>
      <c r="E17" s="54">
        <v>40</v>
      </c>
      <c r="F17" s="55">
        <v>277730546.33749998</v>
      </c>
      <c r="G17" s="55">
        <f t="shared" si="2"/>
        <v>3.3468542097566299E-2</v>
      </c>
      <c r="H17" s="55">
        <f t="shared" si="3"/>
        <v>7.1389645776566757E-2</v>
      </c>
      <c r="I17" s="55">
        <f t="shared" si="4"/>
        <v>3.205163043478261E-2</v>
      </c>
      <c r="J17" s="55">
        <f t="shared" si="5"/>
        <v>5.7541537797597644E-2</v>
      </c>
      <c r="K17" s="55">
        <f t="shared" si="6"/>
        <v>7.9477716563850942E-2</v>
      </c>
      <c r="L17" s="64">
        <f t="shared" si="0"/>
        <v>0.27392907267036426</v>
      </c>
      <c r="M17" s="56">
        <f t="shared" si="1"/>
        <v>27.392907267036428</v>
      </c>
    </row>
    <row r="18" spans="1:13" x14ac:dyDescent="0.3">
      <c r="A18" s="46" t="s">
        <v>63</v>
      </c>
      <c r="B18" s="51">
        <v>0.1356311172061094</v>
      </c>
      <c r="C18" s="52">
        <v>61</v>
      </c>
      <c r="D18" s="53">
        <v>1556</v>
      </c>
      <c r="E18" s="54"/>
      <c r="F18" s="55">
        <v>65046307.0295</v>
      </c>
      <c r="G18" s="55">
        <f t="shared" si="2"/>
        <v>3.3820982149802566E-2</v>
      </c>
      <c r="H18" s="55">
        <f t="shared" si="3"/>
        <v>3.3242506811989106E-2</v>
      </c>
      <c r="I18" s="55">
        <f t="shared" si="4"/>
        <v>2.1141304347826087E-2</v>
      </c>
      <c r="J18" s="55">
        <f t="shared" si="5"/>
        <v>0</v>
      </c>
      <c r="K18" s="55">
        <f t="shared" si="6"/>
        <v>1.8614200064740207E-2</v>
      </c>
      <c r="L18" s="64">
        <f t="shared" si="0"/>
        <v>0.10681899337435798</v>
      </c>
      <c r="M18" s="56">
        <f t="shared" si="1"/>
        <v>10.681899337435798</v>
      </c>
    </row>
    <row r="19" spans="1:13" x14ac:dyDescent="0.3">
      <c r="A19" s="46" t="s">
        <v>64</v>
      </c>
      <c r="B19" s="51">
        <v>0.48961924287725722</v>
      </c>
      <c r="C19" s="52">
        <v>46</v>
      </c>
      <c r="D19" s="53">
        <v>1734</v>
      </c>
      <c r="E19" s="54"/>
      <c r="F19" s="55">
        <v>53893077.482999995</v>
      </c>
      <c r="G19" s="55">
        <f t="shared" si="2"/>
        <v>0.1220914788188861</v>
      </c>
      <c r="H19" s="55">
        <f t="shared" si="3"/>
        <v>2.5068119891008173E-2</v>
      </c>
      <c r="I19" s="55">
        <f t="shared" si="4"/>
        <v>2.3559782608695654E-2</v>
      </c>
      <c r="J19" s="55">
        <f t="shared" si="5"/>
        <v>0</v>
      </c>
      <c r="K19" s="55">
        <f t="shared" si="6"/>
        <v>1.5422497789430903E-2</v>
      </c>
      <c r="L19" s="64">
        <f t="shared" si="0"/>
        <v>0.18614187910802082</v>
      </c>
      <c r="M19" s="56">
        <f t="shared" si="1"/>
        <v>18.614187910802084</v>
      </c>
    </row>
    <row r="20" spans="1:13" x14ac:dyDescent="0.3">
      <c r="A20" s="46" t="s">
        <v>65</v>
      </c>
      <c r="B20" s="51">
        <v>8.6579972145550327E-2</v>
      </c>
      <c r="C20" s="52">
        <v>12</v>
      </c>
      <c r="D20" s="53">
        <v>288</v>
      </c>
      <c r="E20" s="54">
        <v>32.450000000000003</v>
      </c>
      <c r="F20" s="55">
        <v>27842323.465</v>
      </c>
      <c r="G20" s="55">
        <f t="shared" si="2"/>
        <v>2.1589586171551212E-2</v>
      </c>
      <c r="H20" s="55">
        <f t="shared" si="3"/>
        <v>6.5395095367847406E-3</v>
      </c>
      <c r="I20" s="55">
        <f t="shared" si="4"/>
        <v>3.9130434782608699E-3</v>
      </c>
      <c r="J20" s="55">
        <f t="shared" si="5"/>
        <v>4.6680572538301095E-2</v>
      </c>
      <c r="K20" s="55">
        <f t="shared" si="6"/>
        <v>7.9675942096094216E-3</v>
      </c>
      <c r="L20" s="64">
        <f t="shared" si="0"/>
        <v>8.6690305934507342E-2</v>
      </c>
      <c r="M20" s="56">
        <f t="shared" si="1"/>
        <v>8.669030593450735</v>
      </c>
    </row>
    <row r="21" spans="1:13" x14ac:dyDescent="0.3">
      <c r="A21" s="46" t="s">
        <v>66</v>
      </c>
      <c r="B21" s="51">
        <v>0.16993814178020977</v>
      </c>
      <c r="C21" s="52">
        <v>140</v>
      </c>
      <c r="D21" s="53">
        <v>2443</v>
      </c>
      <c r="E21" s="54">
        <v>16.86</v>
      </c>
      <c r="F21" s="55">
        <v>510688613.90880007</v>
      </c>
      <c r="G21" s="55">
        <f t="shared" si="2"/>
        <v>4.2375783508330503E-2</v>
      </c>
      <c r="H21" s="55">
        <f t="shared" si="3"/>
        <v>7.629427792915533E-2</v>
      </c>
      <c r="I21" s="55">
        <f t="shared" si="4"/>
        <v>3.31929347826087E-2</v>
      </c>
      <c r="J21" s="55">
        <f t="shared" si="5"/>
        <v>2.4253758181687405E-2</v>
      </c>
      <c r="K21" s="55">
        <f t="shared" si="6"/>
        <v>0.14614296282450065</v>
      </c>
      <c r="L21" s="64">
        <f t="shared" si="0"/>
        <v>0.32225971722628255</v>
      </c>
      <c r="M21" s="56">
        <f t="shared" si="1"/>
        <v>32.225971722628252</v>
      </c>
    </row>
    <row r="22" spans="1:13" x14ac:dyDescent="0.3">
      <c r="A22" s="46" t="s">
        <v>67</v>
      </c>
      <c r="B22" s="51">
        <v>5.9204161598538779E-2</v>
      </c>
      <c r="C22" s="52">
        <v>18</v>
      </c>
      <c r="D22" s="53">
        <v>345</v>
      </c>
      <c r="E22" s="54"/>
      <c r="F22" s="55">
        <v>33804911.010499999</v>
      </c>
      <c r="G22" s="55">
        <f t="shared" si="2"/>
        <v>1.4763152688445247E-2</v>
      </c>
      <c r="H22" s="55">
        <f t="shared" si="3"/>
        <v>9.8092643051771126E-3</v>
      </c>
      <c r="I22" s="55">
        <f t="shared" si="4"/>
        <v>4.6875000000000007E-3</v>
      </c>
      <c r="J22" s="55">
        <f t="shared" si="5"/>
        <v>0</v>
      </c>
      <c r="K22" s="55">
        <f t="shared" si="6"/>
        <v>9.6738985725170548E-3</v>
      </c>
      <c r="L22" s="64">
        <f t="shared" si="0"/>
        <v>3.893381556613941E-2</v>
      </c>
      <c r="M22" s="56">
        <f t="shared" si="1"/>
        <v>3.8933815566139409</v>
      </c>
    </row>
    <row r="23" spans="1:13" x14ac:dyDescent="0.3">
      <c r="A23" s="46" t="s">
        <v>68</v>
      </c>
      <c r="B23" s="51">
        <v>0.12933218205790575</v>
      </c>
      <c r="C23" s="52">
        <v>81</v>
      </c>
      <c r="D23" s="53">
        <v>2197</v>
      </c>
      <c r="E23" s="54">
        <v>38</v>
      </c>
      <c r="F23" s="55">
        <v>198539193.426</v>
      </c>
      <c r="G23" s="55">
        <f t="shared" si="2"/>
        <v>3.225027936714818E-2</v>
      </c>
      <c r="H23" s="55">
        <f t="shared" si="3"/>
        <v>4.4141689373297009E-2</v>
      </c>
      <c r="I23" s="55">
        <f t="shared" si="4"/>
        <v>2.9850543478260872E-2</v>
      </c>
      <c r="J23" s="55">
        <f t="shared" si="5"/>
        <v>5.466446090771776E-2</v>
      </c>
      <c r="K23" s="55">
        <f t="shared" si="6"/>
        <v>5.681565081700421E-2</v>
      </c>
      <c r="L23" s="64">
        <f t="shared" si="0"/>
        <v>0.21772262394342803</v>
      </c>
      <c r="M23" s="56">
        <f t="shared" si="1"/>
        <v>21.772262394342803</v>
      </c>
    </row>
    <row r="24" spans="1:13" x14ac:dyDescent="0.3">
      <c r="A24" s="46" t="s">
        <v>69</v>
      </c>
      <c r="B24" s="51">
        <v>0.27096342683690972</v>
      </c>
      <c r="C24" s="52">
        <v>73</v>
      </c>
      <c r="D24" s="53">
        <v>1188</v>
      </c>
      <c r="E24" s="54">
        <v>68.539999999999992</v>
      </c>
      <c r="F24" s="55">
        <v>140198376.565</v>
      </c>
      <c r="G24" s="55">
        <f t="shared" si="2"/>
        <v>6.7567453627725926E-2</v>
      </c>
      <c r="H24" s="55">
        <f t="shared" si="3"/>
        <v>3.9782016348773847E-2</v>
      </c>
      <c r="I24" s="55">
        <f t="shared" si="4"/>
        <v>1.614130434782609E-2</v>
      </c>
      <c r="J24" s="55">
        <f t="shared" si="5"/>
        <v>9.8597425016183557E-2</v>
      </c>
      <c r="K24" s="55">
        <f t="shared" si="6"/>
        <v>4.0120350398203927E-2</v>
      </c>
      <c r="L24" s="64">
        <f t="shared" si="0"/>
        <v>0.26220854973871338</v>
      </c>
      <c r="M24" s="56">
        <f t="shared" si="1"/>
        <v>26.220854973871337</v>
      </c>
    </row>
    <row r="25" spans="1:13" x14ac:dyDescent="0.3">
      <c r="A25" s="46" t="s">
        <v>70</v>
      </c>
      <c r="B25" s="51">
        <v>7.8437668439525737E-2</v>
      </c>
      <c r="C25" s="52">
        <v>12</v>
      </c>
      <c r="D25" s="53">
        <v>218</v>
      </c>
      <c r="E25" s="54">
        <v>100</v>
      </c>
      <c r="F25" s="55">
        <v>19664423.800000001</v>
      </c>
      <c r="G25" s="55">
        <f t="shared" si="2"/>
        <v>1.9559220913398456E-2</v>
      </c>
      <c r="H25" s="55">
        <f t="shared" si="3"/>
        <v>6.5395095367847406E-3</v>
      </c>
      <c r="I25" s="55">
        <f t="shared" si="4"/>
        <v>2.9619565217391306E-3</v>
      </c>
      <c r="J25" s="55">
        <f t="shared" si="5"/>
        <v>0.1438538444939941</v>
      </c>
      <c r="K25" s="55">
        <f t="shared" si="6"/>
        <v>5.6273374383119471E-3</v>
      </c>
      <c r="L25" s="64">
        <f t="shared" si="0"/>
        <v>0.17854186890422838</v>
      </c>
      <c r="M25" s="56">
        <f t="shared" si="1"/>
        <v>17.854186890422838</v>
      </c>
    </row>
    <row r="26" spans="1:13" x14ac:dyDescent="0.3">
      <c r="A26" s="46" t="s">
        <v>71</v>
      </c>
      <c r="B26" s="51">
        <v>0.18620283583720518</v>
      </c>
      <c r="C26" s="52">
        <v>80</v>
      </c>
      <c r="D26" s="53">
        <v>1253</v>
      </c>
      <c r="E26" s="54">
        <v>20</v>
      </c>
      <c r="F26" s="55">
        <v>141031192.26899999</v>
      </c>
      <c r="G26" s="55">
        <f t="shared" si="2"/>
        <v>4.6431548429426817E-2</v>
      </c>
      <c r="H26" s="55">
        <f t="shared" si="3"/>
        <v>4.3596730245231613E-2</v>
      </c>
      <c r="I26" s="55">
        <f t="shared" si="4"/>
        <v>1.7024456521739131E-2</v>
      </c>
      <c r="J26" s="55">
        <f t="shared" si="5"/>
        <v>2.8770768898798822E-2</v>
      </c>
      <c r="K26" s="55">
        <f t="shared" si="6"/>
        <v>4.0358675967160251E-2</v>
      </c>
      <c r="L26" s="64">
        <f t="shared" si="0"/>
        <v>0.17618218006235664</v>
      </c>
      <c r="M26" s="56">
        <f t="shared" si="1"/>
        <v>17.618218006235665</v>
      </c>
    </row>
    <row r="27" spans="1:13" x14ac:dyDescent="0.3">
      <c r="A27" s="46" t="s">
        <v>72</v>
      </c>
      <c r="B27" s="51">
        <v>0.10984588400477664</v>
      </c>
      <c r="C27" s="52">
        <v>47</v>
      </c>
      <c r="D27" s="53">
        <v>741</v>
      </c>
      <c r="E27" s="54"/>
      <c r="F27" s="55">
        <v>106786627.6435</v>
      </c>
      <c r="G27" s="55">
        <f t="shared" si="2"/>
        <v>2.739117511292969E-2</v>
      </c>
      <c r="H27" s="55">
        <f t="shared" si="3"/>
        <v>2.5613079019073573E-2</v>
      </c>
      <c r="I27" s="55">
        <f t="shared" si="4"/>
        <v>1.0067934782608695E-2</v>
      </c>
      <c r="J27" s="55">
        <f t="shared" si="5"/>
        <v>0</v>
      </c>
      <c r="K27" s="55">
        <f t="shared" si="6"/>
        <v>3.0558962406482766E-2</v>
      </c>
      <c r="L27" s="64">
        <f t="shared" si="0"/>
        <v>9.363115132109473E-2</v>
      </c>
      <c r="M27" s="56">
        <f t="shared" si="1"/>
        <v>9.3631151321094723</v>
      </c>
    </row>
    <row r="28" spans="1:13" x14ac:dyDescent="0.3">
      <c r="A28" s="46" t="s">
        <v>73</v>
      </c>
      <c r="B28" s="51">
        <v>0.15557667669050207</v>
      </c>
      <c r="C28" s="52">
        <v>42</v>
      </c>
      <c r="D28" s="53">
        <v>999</v>
      </c>
      <c r="E28" s="54"/>
      <c r="F28" s="55">
        <v>158865036.91</v>
      </c>
      <c r="G28" s="55">
        <f t="shared" si="2"/>
        <v>3.8794607857422142E-2</v>
      </c>
      <c r="H28" s="55">
        <f t="shared" si="3"/>
        <v>2.2888283378746595E-2</v>
      </c>
      <c r="I28" s="55">
        <f t="shared" si="4"/>
        <v>1.3573369565217392E-2</v>
      </c>
      <c r="J28" s="55">
        <f t="shared" si="5"/>
        <v>0</v>
      </c>
      <c r="K28" s="55">
        <f t="shared" si="6"/>
        <v>4.5462159427343718E-2</v>
      </c>
      <c r="L28" s="64">
        <f t="shared" si="0"/>
        <v>0.12071842022872985</v>
      </c>
      <c r="M28" s="56">
        <f t="shared" si="1"/>
        <v>12.071842022872985</v>
      </c>
    </row>
    <row r="29" spans="1:13" x14ac:dyDescent="0.3">
      <c r="A29" s="46" t="s">
        <v>74</v>
      </c>
      <c r="B29" s="51">
        <v>5.382624824028541E-2</v>
      </c>
      <c r="C29" s="52">
        <v>22</v>
      </c>
      <c r="D29" s="53">
        <v>184</v>
      </c>
      <c r="E29" s="54">
        <v>8</v>
      </c>
      <c r="F29" s="55">
        <v>72458475</v>
      </c>
      <c r="G29" s="55">
        <f t="shared" si="2"/>
        <v>1.3422115945259895E-2</v>
      </c>
      <c r="H29" s="55">
        <f t="shared" si="3"/>
        <v>1.1989100817438692E-2</v>
      </c>
      <c r="I29" s="55">
        <f t="shared" si="4"/>
        <v>2.5000000000000005E-3</v>
      </c>
      <c r="J29" s="55">
        <f t="shared" si="5"/>
        <v>1.1508307559519529E-2</v>
      </c>
      <c r="K29" s="55">
        <f t="shared" si="6"/>
        <v>2.0735328593278701E-2</v>
      </c>
      <c r="L29" s="64">
        <f t="shared" si="0"/>
        <v>6.0154852915496819E-2</v>
      </c>
      <c r="M29" s="56">
        <f t="shared" si="1"/>
        <v>6.0154852915496821</v>
      </c>
    </row>
    <row r="30" spans="1:13" x14ac:dyDescent="0.3">
      <c r="A30" s="46" t="s">
        <v>75</v>
      </c>
      <c r="B30" s="51">
        <v>5.1959612162882085E-2</v>
      </c>
      <c r="C30" s="52">
        <v>29</v>
      </c>
      <c r="D30" s="53">
        <v>570</v>
      </c>
      <c r="E30" s="54"/>
      <c r="F30" s="55">
        <v>65437918.017999999</v>
      </c>
      <c r="G30" s="55">
        <f t="shared" si="2"/>
        <v>1.2956651479918223E-2</v>
      </c>
      <c r="H30" s="55">
        <f t="shared" si="3"/>
        <v>1.5803814713896459E-2</v>
      </c>
      <c r="I30" s="55">
        <f t="shared" si="4"/>
        <v>7.7445652173913047E-3</v>
      </c>
      <c r="J30" s="55">
        <f t="shared" si="5"/>
        <v>0</v>
      </c>
      <c r="K30" s="55">
        <f t="shared" si="6"/>
        <v>1.8726266769529206E-2</v>
      </c>
      <c r="L30" s="64">
        <f t="shared" si="0"/>
        <v>5.5231298180735189E-2</v>
      </c>
      <c r="M30" s="56">
        <f t="shared" si="1"/>
        <v>5.5231298180735191</v>
      </c>
    </row>
    <row r="31" spans="1:13" x14ac:dyDescent="0.3">
      <c r="A31" s="46" t="s">
        <v>76</v>
      </c>
      <c r="B31" s="51">
        <v>9.04310875548648E-2</v>
      </c>
      <c r="C31" s="52">
        <v>12</v>
      </c>
      <c r="D31" s="53">
        <v>283</v>
      </c>
      <c r="E31" s="54"/>
      <c r="F31" s="55">
        <v>11519327</v>
      </c>
      <c r="G31" s="55">
        <f t="shared" si="2"/>
        <v>2.2549900502054913E-2</v>
      </c>
      <c r="H31" s="55">
        <f t="shared" si="3"/>
        <v>6.5395095367847406E-3</v>
      </c>
      <c r="I31" s="55">
        <f t="shared" si="4"/>
        <v>3.8451086956521742E-3</v>
      </c>
      <c r="J31" s="55">
        <f t="shared" si="5"/>
        <v>0</v>
      </c>
      <c r="K31" s="55">
        <f t="shared" si="6"/>
        <v>3.2964678116455997E-3</v>
      </c>
      <c r="L31" s="64">
        <f t="shared" si="0"/>
        <v>3.6230986546137427E-2</v>
      </c>
      <c r="M31" s="56">
        <f t="shared" si="1"/>
        <v>3.6230986546137425</v>
      </c>
    </row>
    <row r="32" spans="1:13" x14ac:dyDescent="0.3">
      <c r="A32" s="46" t="s">
        <v>77</v>
      </c>
      <c r="B32" s="51">
        <v>7.701080112847751E-2</v>
      </c>
      <c r="C32" s="52">
        <v>101</v>
      </c>
      <c r="D32" s="53">
        <v>1822</v>
      </c>
      <c r="E32" s="54"/>
      <c r="F32" s="55">
        <v>81533177.562000006</v>
      </c>
      <c r="G32" s="55">
        <f t="shared" si="2"/>
        <v>1.9203417209564297E-2</v>
      </c>
      <c r="H32" s="55">
        <f t="shared" si="3"/>
        <v>5.5040871934604912E-2</v>
      </c>
      <c r="I32" s="55">
        <f t="shared" si="4"/>
        <v>2.4755434782608696E-2</v>
      </c>
      <c r="J32" s="55">
        <f t="shared" si="5"/>
        <v>0</v>
      </c>
      <c r="K32" s="55">
        <f t="shared" si="6"/>
        <v>2.3332222048590014E-2</v>
      </c>
      <c r="L32" s="64">
        <f t="shared" si="0"/>
        <v>0.12233194597536792</v>
      </c>
      <c r="M32" s="56">
        <f t="shared" si="1"/>
        <v>12.233194597536793</v>
      </c>
    </row>
    <row r="33" spans="1:13" x14ac:dyDescent="0.3">
      <c r="A33" s="46" t="s">
        <v>78</v>
      </c>
      <c r="B33" s="51">
        <v>0.23858329151984553</v>
      </c>
      <c r="C33" s="52">
        <v>47</v>
      </c>
      <c r="D33" s="53">
        <v>932</v>
      </c>
      <c r="E33" s="54">
        <v>80</v>
      </c>
      <c r="F33" s="55">
        <v>119681764.8045</v>
      </c>
      <c r="G33" s="55">
        <f t="shared" si="2"/>
        <v>5.9493141470417454E-2</v>
      </c>
      <c r="H33" s="55">
        <f t="shared" si="3"/>
        <v>2.5613079019073573E-2</v>
      </c>
      <c r="I33" s="55">
        <f t="shared" si="4"/>
        <v>1.2663043478260869E-2</v>
      </c>
      <c r="J33" s="55">
        <f t="shared" si="5"/>
        <v>0.11508307559519529</v>
      </c>
      <c r="K33" s="55">
        <f t="shared" si="6"/>
        <v>3.4249143662557151E-2</v>
      </c>
      <c r="L33" s="64">
        <f t="shared" si="0"/>
        <v>0.24710148322550435</v>
      </c>
      <c r="M33" s="56">
        <f t="shared" si="1"/>
        <v>24.710148322550435</v>
      </c>
    </row>
    <row r="34" spans="1:13" x14ac:dyDescent="0.3">
      <c r="A34" s="46" t="s">
        <v>79</v>
      </c>
      <c r="B34" s="51">
        <v>0.12025659139620912</v>
      </c>
      <c r="C34" s="52">
        <v>18</v>
      </c>
      <c r="D34" s="53">
        <v>292</v>
      </c>
      <c r="E34" s="54">
        <v>87.41</v>
      </c>
      <c r="F34" s="55">
        <v>10225777.25</v>
      </c>
      <c r="G34" s="55">
        <f t="shared" si="2"/>
        <v>2.9987189627190398E-2</v>
      </c>
      <c r="H34" s="55">
        <f t="shared" si="3"/>
        <v>9.8092643051771126E-3</v>
      </c>
      <c r="I34" s="55">
        <f t="shared" si="4"/>
        <v>3.9673913043478263E-3</v>
      </c>
      <c r="J34" s="55">
        <f t="shared" si="5"/>
        <v>0.12574264547220024</v>
      </c>
      <c r="K34" s="55">
        <f t="shared" si="6"/>
        <v>2.926294700522249E-3</v>
      </c>
      <c r="L34" s="64">
        <f t="shared" si="0"/>
        <v>0.17243278540943782</v>
      </c>
      <c r="M34" s="56">
        <f t="shared" si="1"/>
        <v>17.243278540943781</v>
      </c>
    </row>
    <row r="35" spans="1:13" x14ac:dyDescent="0.3">
      <c r="A35" s="46" t="s">
        <v>82</v>
      </c>
      <c r="B35" s="51">
        <f>MAX(B3:B34)</f>
        <v>0.80205309594713337</v>
      </c>
      <c r="C35" s="52">
        <f>MAX(C3:C34)</f>
        <v>367</v>
      </c>
      <c r="D35" s="53">
        <f>MAX(D3:D34)</f>
        <v>14720</v>
      </c>
      <c r="E35" s="54">
        <f>MAX(E3:E34)</f>
        <v>139.03</v>
      </c>
      <c r="F35" s="55">
        <f>MAX(F3:F34)</f>
        <v>698889093.30800009</v>
      </c>
      <c r="G35" s="62"/>
      <c r="H35" s="63"/>
      <c r="I35" s="63"/>
      <c r="J35" s="63"/>
      <c r="K35" s="63"/>
      <c r="L35" s="63"/>
      <c r="M35" s="63"/>
    </row>
  </sheetData>
  <autoFilter ref="A2:M35"/>
  <mergeCells count="1">
    <mergeCell ref="A1:M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4"/>
  <sheetViews>
    <sheetView workbookViewId="0">
      <selection activeCell="H6" sqref="H6"/>
    </sheetView>
  </sheetViews>
  <sheetFormatPr baseColWidth="10" defaultRowHeight="14.4" x14ac:dyDescent="0.3"/>
  <cols>
    <col min="1" max="1" width="39.44140625" customWidth="1"/>
  </cols>
  <sheetData>
    <row r="1" spans="1:5" ht="42.6" customHeight="1" x14ac:dyDescent="0.3">
      <c r="A1" s="74" t="s">
        <v>91</v>
      </c>
      <c r="B1" s="74"/>
      <c r="C1" s="74"/>
      <c r="D1" s="74"/>
      <c r="E1" s="74"/>
    </row>
    <row r="2" spans="1:5" x14ac:dyDescent="0.3">
      <c r="A2" s="67" t="s">
        <v>92</v>
      </c>
      <c r="B2" s="67" t="s">
        <v>93</v>
      </c>
      <c r="C2" s="67">
        <v>2014</v>
      </c>
      <c r="D2" s="67">
        <v>2015</v>
      </c>
      <c r="E2" s="67" t="s">
        <v>94</v>
      </c>
    </row>
    <row r="3" spans="1:5" ht="43.2" x14ac:dyDescent="0.3">
      <c r="A3" s="4" t="s">
        <v>95</v>
      </c>
      <c r="B3" s="2" t="s">
        <v>96</v>
      </c>
      <c r="C3" s="1">
        <v>2.95</v>
      </c>
      <c r="D3" s="1" t="s">
        <v>97</v>
      </c>
      <c r="E3" s="3">
        <v>0.45</v>
      </c>
    </row>
    <row r="4" spans="1:5" ht="57.6" x14ac:dyDescent="0.3">
      <c r="A4" s="4" t="s">
        <v>98</v>
      </c>
      <c r="B4" s="2" t="s">
        <v>99</v>
      </c>
      <c r="C4" s="3">
        <v>0.68700000000000006</v>
      </c>
      <c r="D4" s="3">
        <v>0.71099999999999997</v>
      </c>
      <c r="E4" s="3">
        <v>0.71599999999999997</v>
      </c>
    </row>
  </sheetData>
  <mergeCells count="1">
    <mergeCell ref="A1:E1"/>
  </mergeCells>
  <hyperlinks>
    <hyperlink ref="A1:E1" location="PI!A1" display="Resultados de los indicadores del Objetivo 1. Contribuir al fortalecimiento del acervo de capital humano de alto nivel para el desarrollo de la ciencia, tecnología e innovació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34"/>
  <sheetViews>
    <sheetView workbookViewId="0">
      <selection activeCell="A7" sqref="A7"/>
    </sheetView>
  </sheetViews>
  <sheetFormatPr baseColWidth="10" defaultRowHeight="14.4" x14ac:dyDescent="0.3"/>
  <cols>
    <col min="1" max="1" width="73.6640625" customWidth="1"/>
  </cols>
  <sheetData>
    <row r="1" spans="1:5" ht="56.4" customHeight="1" x14ac:dyDescent="0.3">
      <c r="A1" s="75" t="s">
        <v>100</v>
      </c>
      <c r="B1" s="75"/>
      <c r="C1" s="75"/>
      <c r="D1" s="75"/>
      <c r="E1" s="75"/>
    </row>
    <row r="2" spans="1:5" x14ac:dyDescent="0.3">
      <c r="A2" s="65" t="s">
        <v>92</v>
      </c>
      <c r="B2" s="65" t="s">
        <v>93</v>
      </c>
      <c r="C2" s="65">
        <v>2014</v>
      </c>
      <c r="D2" s="65">
        <v>2015</v>
      </c>
      <c r="E2" s="65" t="s">
        <v>94</v>
      </c>
    </row>
    <row r="3" spans="1:5" s="5" customFormat="1" ht="28.8" x14ac:dyDescent="0.3">
      <c r="A3" s="4" t="s">
        <v>101</v>
      </c>
      <c r="B3" s="1">
        <v>81</v>
      </c>
      <c r="C3" s="1">
        <v>80</v>
      </c>
      <c r="D3" s="1">
        <v>77.8</v>
      </c>
      <c r="E3" s="1">
        <v>88</v>
      </c>
    </row>
    <row r="4" spans="1:5" s="5" customFormat="1" ht="28.8" x14ac:dyDescent="0.3">
      <c r="A4" s="4" t="s">
        <v>160</v>
      </c>
      <c r="B4" s="1">
        <v>53</v>
      </c>
      <c r="C4" s="1">
        <v>32</v>
      </c>
      <c r="D4" s="1">
        <v>35</v>
      </c>
      <c r="E4" s="1">
        <v>60</v>
      </c>
    </row>
    <row r="5" spans="1:5" s="5" customFormat="1" ht="28.8" x14ac:dyDescent="0.3">
      <c r="A5" s="4" t="s">
        <v>102</v>
      </c>
      <c r="B5" s="1">
        <v>38</v>
      </c>
      <c r="C5" s="1">
        <v>36</v>
      </c>
      <c r="D5" s="1">
        <v>27.2</v>
      </c>
      <c r="E5" s="1">
        <v>45</v>
      </c>
    </row>
    <row r="6" spans="1:5" s="5" customFormat="1" ht="28.8" x14ac:dyDescent="0.3">
      <c r="A6" s="4" t="s">
        <v>103</v>
      </c>
      <c r="B6" s="1">
        <v>37</v>
      </c>
      <c r="C6" s="1">
        <v>27</v>
      </c>
      <c r="D6" s="1">
        <v>54.6</v>
      </c>
      <c r="E6" s="1">
        <v>44</v>
      </c>
    </row>
    <row r="7" spans="1:5" s="5" customFormat="1" ht="28.8" x14ac:dyDescent="0.3">
      <c r="A7" s="4" t="s">
        <v>104</v>
      </c>
      <c r="B7" s="1">
        <v>28</v>
      </c>
      <c r="C7" s="1">
        <v>17</v>
      </c>
      <c r="D7" s="1">
        <v>16.8</v>
      </c>
      <c r="E7" s="1">
        <v>35</v>
      </c>
    </row>
    <row r="8" spans="1:5" s="5" customFormat="1" ht="28.8" x14ac:dyDescent="0.3">
      <c r="A8" s="4" t="s">
        <v>105</v>
      </c>
      <c r="B8" s="1">
        <v>27</v>
      </c>
      <c r="C8" s="1">
        <v>27</v>
      </c>
      <c r="D8" s="1">
        <v>29.1</v>
      </c>
      <c r="E8" s="1">
        <v>33</v>
      </c>
    </row>
    <row r="9" spans="1:5" s="5" customFormat="1" ht="28.8" x14ac:dyDescent="0.3">
      <c r="A9" s="4" t="s">
        <v>106</v>
      </c>
      <c r="B9" s="1">
        <v>26</v>
      </c>
      <c r="C9" s="1">
        <v>22</v>
      </c>
      <c r="D9" s="1">
        <v>25.3</v>
      </c>
      <c r="E9" s="1">
        <v>33</v>
      </c>
    </row>
    <row r="10" spans="1:5" s="5" customFormat="1" ht="28.8" x14ac:dyDescent="0.3">
      <c r="A10" s="4" t="s">
        <v>107</v>
      </c>
      <c r="B10" s="1">
        <v>24</v>
      </c>
      <c r="C10" s="1">
        <v>19</v>
      </c>
      <c r="D10" s="1">
        <v>24.9</v>
      </c>
      <c r="E10" s="1">
        <v>31</v>
      </c>
    </row>
    <row r="11" spans="1:5" s="5" customFormat="1" ht="28.8" x14ac:dyDescent="0.3">
      <c r="A11" s="4" t="s">
        <v>108</v>
      </c>
      <c r="B11" s="1">
        <v>23</v>
      </c>
      <c r="C11" s="1">
        <v>25</v>
      </c>
      <c r="D11" s="1">
        <v>18.2</v>
      </c>
      <c r="E11" s="1">
        <v>30</v>
      </c>
    </row>
    <row r="12" spans="1:5" s="5" customFormat="1" ht="28.8" x14ac:dyDescent="0.3">
      <c r="A12" s="4" t="s">
        <v>109</v>
      </c>
      <c r="B12" s="1">
        <v>22</v>
      </c>
      <c r="C12" s="1">
        <v>18</v>
      </c>
      <c r="D12" s="1">
        <v>17.3</v>
      </c>
      <c r="E12" s="1">
        <v>29</v>
      </c>
    </row>
    <row r="13" spans="1:5" s="5" customFormat="1" ht="28.8" x14ac:dyDescent="0.3">
      <c r="A13" s="4" t="s">
        <v>110</v>
      </c>
      <c r="B13" s="1">
        <v>21</v>
      </c>
      <c r="C13" s="1">
        <v>26</v>
      </c>
      <c r="D13" s="1">
        <v>31.4</v>
      </c>
      <c r="E13" s="1">
        <v>28</v>
      </c>
    </row>
    <row r="14" spans="1:5" s="5" customFormat="1" ht="28.8" x14ac:dyDescent="0.3">
      <c r="A14" s="4" t="s">
        <v>111</v>
      </c>
      <c r="B14" s="1">
        <v>21</v>
      </c>
      <c r="C14" s="1">
        <v>18</v>
      </c>
      <c r="D14" s="1">
        <v>21.1</v>
      </c>
      <c r="E14" s="1">
        <v>28</v>
      </c>
    </row>
    <row r="15" spans="1:5" s="5" customFormat="1" ht="28.8" x14ac:dyDescent="0.3">
      <c r="A15" s="4" t="s">
        <v>112</v>
      </c>
      <c r="B15" s="1">
        <v>19</v>
      </c>
      <c r="C15" s="1">
        <v>12</v>
      </c>
      <c r="D15" s="1">
        <v>17.399999999999999</v>
      </c>
      <c r="E15" s="1">
        <v>26</v>
      </c>
    </row>
    <row r="16" spans="1:5" s="5" customFormat="1" ht="28.8" x14ac:dyDescent="0.3">
      <c r="A16" s="4" t="s">
        <v>113</v>
      </c>
      <c r="B16" s="1">
        <v>18</v>
      </c>
      <c r="C16" s="1">
        <v>12</v>
      </c>
      <c r="D16" s="1">
        <v>15.7</v>
      </c>
      <c r="E16" s="1">
        <v>25</v>
      </c>
    </row>
    <row r="17" spans="1:5" s="5" customFormat="1" ht="28.8" x14ac:dyDescent="0.3">
      <c r="A17" s="4" t="s">
        <v>114</v>
      </c>
      <c r="B17" s="1">
        <v>17</v>
      </c>
      <c r="C17" s="1">
        <v>21</v>
      </c>
      <c r="D17" s="1">
        <v>19.5</v>
      </c>
      <c r="E17" s="1">
        <v>24</v>
      </c>
    </row>
    <row r="18" spans="1:5" s="5" customFormat="1" ht="28.8" x14ac:dyDescent="0.3">
      <c r="A18" s="4" t="s">
        <v>115</v>
      </c>
      <c r="B18" s="1">
        <v>15</v>
      </c>
      <c r="C18" s="1">
        <v>11</v>
      </c>
      <c r="D18" s="1">
        <v>14.7</v>
      </c>
      <c r="E18" s="1">
        <v>22</v>
      </c>
    </row>
    <row r="19" spans="1:5" s="5" customFormat="1" ht="28.8" x14ac:dyDescent="0.3">
      <c r="A19" s="4" t="s">
        <v>116</v>
      </c>
      <c r="B19" s="1">
        <v>15</v>
      </c>
      <c r="C19" s="1">
        <v>12</v>
      </c>
      <c r="D19" s="1">
        <v>11.8</v>
      </c>
      <c r="E19" s="1">
        <v>22</v>
      </c>
    </row>
    <row r="20" spans="1:5" s="5" customFormat="1" ht="28.8" x14ac:dyDescent="0.3">
      <c r="A20" s="4" t="s">
        <v>117</v>
      </c>
      <c r="B20" s="1">
        <v>12</v>
      </c>
      <c r="C20" s="1">
        <v>6</v>
      </c>
      <c r="D20" s="1">
        <v>8.5</v>
      </c>
      <c r="E20" s="1">
        <v>19</v>
      </c>
    </row>
    <row r="21" spans="1:5" s="5" customFormat="1" ht="28.8" x14ac:dyDescent="0.3">
      <c r="A21" s="4" t="s">
        <v>118</v>
      </c>
      <c r="B21" s="1">
        <v>11</v>
      </c>
      <c r="C21" s="1">
        <v>30</v>
      </c>
      <c r="D21" s="1">
        <v>10.4</v>
      </c>
      <c r="E21" s="1">
        <v>18</v>
      </c>
    </row>
    <row r="22" spans="1:5" s="5" customFormat="1" ht="28.8" x14ac:dyDescent="0.3">
      <c r="A22" s="4" t="s">
        <v>119</v>
      </c>
      <c r="B22" s="1">
        <v>10</v>
      </c>
      <c r="C22" s="1">
        <v>9</v>
      </c>
      <c r="D22" s="1">
        <v>13.7</v>
      </c>
      <c r="E22" s="1">
        <v>17</v>
      </c>
    </row>
    <row r="23" spans="1:5" s="5" customFormat="1" ht="28.8" x14ac:dyDescent="0.3">
      <c r="A23" s="4" t="s">
        <v>120</v>
      </c>
      <c r="B23" s="1">
        <v>10</v>
      </c>
      <c r="C23" s="1">
        <v>15</v>
      </c>
      <c r="D23" s="1">
        <v>8.3000000000000007</v>
      </c>
      <c r="E23" s="1">
        <v>17</v>
      </c>
    </row>
    <row r="24" spans="1:5" s="5" customFormat="1" ht="28.8" x14ac:dyDescent="0.3">
      <c r="A24" s="4" t="s">
        <v>121</v>
      </c>
      <c r="B24" s="1">
        <v>10</v>
      </c>
      <c r="C24" s="1">
        <v>12</v>
      </c>
      <c r="D24" s="1">
        <v>14.3</v>
      </c>
      <c r="E24" s="1">
        <v>17</v>
      </c>
    </row>
    <row r="25" spans="1:5" s="5" customFormat="1" ht="28.8" x14ac:dyDescent="0.3">
      <c r="A25" s="4" t="s">
        <v>122</v>
      </c>
      <c r="B25" s="1">
        <v>10</v>
      </c>
      <c r="C25" s="1">
        <v>14</v>
      </c>
      <c r="D25" s="1">
        <v>10</v>
      </c>
      <c r="E25" s="1">
        <v>17</v>
      </c>
    </row>
    <row r="26" spans="1:5" s="5" customFormat="1" ht="28.8" x14ac:dyDescent="0.3">
      <c r="A26" s="4" t="s">
        <v>123</v>
      </c>
      <c r="B26" s="1">
        <v>9</v>
      </c>
      <c r="C26" s="1">
        <v>6</v>
      </c>
      <c r="D26" s="1">
        <v>6.7</v>
      </c>
      <c r="E26" s="1">
        <v>16</v>
      </c>
    </row>
    <row r="27" spans="1:5" s="5" customFormat="1" ht="28.8" x14ac:dyDescent="0.3">
      <c r="A27" s="4" t="s">
        <v>124</v>
      </c>
      <c r="B27" s="1">
        <v>9</v>
      </c>
      <c r="C27" s="1">
        <v>17</v>
      </c>
      <c r="D27" s="1">
        <v>15.2</v>
      </c>
      <c r="E27" s="1">
        <v>16</v>
      </c>
    </row>
    <row r="28" spans="1:5" s="5" customFormat="1" ht="28.8" x14ac:dyDescent="0.3">
      <c r="A28" s="4" t="s">
        <v>125</v>
      </c>
      <c r="B28" s="1">
        <v>9</v>
      </c>
      <c r="C28" s="1">
        <v>9</v>
      </c>
      <c r="D28" s="1">
        <v>14.1</v>
      </c>
      <c r="E28" s="1">
        <v>16</v>
      </c>
    </row>
    <row r="29" spans="1:5" s="5" customFormat="1" ht="28.8" x14ac:dyDescent="0.3">
      <c r="A29" s="4" t="s">
        <v>126</v>
      </c>
      <c r="B29" s="1">
        <v>8</v>
      </c>
      <c r="C29" s="1">
        <v>4</v>
      </c>
      <c r="D29" s="1">
        <v>8</v>
      </c>
      <c r="E29" s="1">
        <v>15</v>
      </c>
    </row>
    <row r="30" spans="1:5" s="5" customFormat="1" ht="28.8" x14ac:dyDescent="0.3">
      <c r="A30" s="4" t="s">
        <v>127</v>
      </c>
      <c r="B30" s="1">
        <v>7</v>
      </c>
      <c r="C30" s="1">
        <v>18</v>
      </c>
      <c r="D30" s="1">
        <v>4.7</v>
      </c>
      <c r="E30" s="1">
        <v>14</v>
      </c>
    </row>
    <row r="31" spans="1:5" s="5" customFormat="1" ht="28.8" x14ac:dyDescent="0.3">
      <c r="A31" s="4" t="s">
        <v>128</v>
      </c>
      <c r="B31" s="1">
        <v>7</v>
      </c>
      <c r="C31" s="1">
        <v>11</v>
      </c>
      <c r="D31" s="1">
        <v>11.3</v>
      </c>
      <c r="E31" s="1">
        <v>14</v>
      </c>
    </row>
    <row r="32" spans="1:5" s="5" customFormat="1" ht="28.8" x14ac:dyDescent="0.3">
      <c r="A32" s="4" t="s">
        <v>129</v>
      </c>
      <c r="B32" s="1">
        <v>7</v>
      </c>
      <c r="C32" s="1">
        <v>4</v>
      </c>
      <c r="D32" s="1">
        <v>6.4</v>
      </c>
      <c r="E32" s="1">
        <v>14</v>
      </c>
    </row>
    <row r="33" spans="1:5" s="5" customFormat="1" ht="28.8" x14ac:dyDescent="0.3">
      <c r="A33" s="4" t="s">
        <v>130</v>
      </c>
      <c r="B33" s="1">
        <v>5</v>
      </c>
      <c r="C33" s="1">
        <v>4</v>
      </c>
      <c r="D33" s="1">
        <v>65.599999999999994</v>
      </c>
      <c r="E33" s="1">
        <v>12</v>
      </c>
    </row>
    <row r="34" spans="1:5" s="5" customFormat="1" ht="28.8" x14ac:dyDescent="0.3">
      <c r="A34" s="4" t="s">
        <v>131</v>
      </c>
      <c r="B34" s="1">
        <v>3</v>
      </c>
      <c r="C34" s="1">
        <v>6</v>
      </c>
      <c r="D34" s="1">
        <v>8.3000000000000007</v>
      </c>
      <c r="E34" s="1">
        <v>10</v>
      </c>
    </row>
  </sheetData>
  <mergeCells count="1">
    <mergeCell ref="A1:E1"/>
  </mergeCells>
  <hyperlinks>
    <hyperlink ref="A1:E1" location="PI!A1" display="Resultados de los indicadores del Objetivo 2. Contribuir al desarrollo de los sistemas estatales de CTI a través del fortalecimiento de sus capacidade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4"/>
  <sheetViews>
    <sheetView workbookViewId="0">
      <selection activeCell="A19" sqref="A19"/>
    </sheetView>
  </sheetViews>
  <sheetFormatPr baseColWidth="10" defaultRowHeight="14.4" x14ac:dyDescent="0.3"/>
  <cols>
    <col min="1" max="1" width="34.109375" customWidth="1"/>
  </cols>
  <sheetData>
    <row r="1" spans="1:5" ht="56.4" customHeight="1" x14ac:dyDescent="0.3">
      <c r="A1" s="75" t="s">
        <v>100</v>
      </c>
      <c r="B1" s="75"/>
      <c r="C1" s="75"/>
      <c r="D1" s="75"/>
      <c r="E1" s="75"/>
    </row>
    <row r="2" spans="1:5" x14ac:dyDescent="0.3">
      <c r="A2" s="65" t="s">
        <v>92</v>
      </c>
      <c r="B2" s="65" t="s">
        <v>93</v>
      </c>
      <c r="C2" s="65">
        <v>2014</v>
      </c>
      <c r="D2" s="65">
        <v>2015</v>
      </c>
      <c r="E2" s="65" t="s">
        <v>94</v>
      </c>
    </row>
    <row r="3" spans="1:5" ht="28.8" x14ac:dyDescent="0.3">
      <c r="A3" s="4" t="s">
        <v>132</v>
      </c>
      <c r="B3" s="2">
        <v>0.82</v>
      </c>
      <c r="C3" s="2">
        <v>0.79</v>
      </c>
      <c r="D3" s="2">
        <v>0.79</v>
      </c>
      <c r="E3" s="2">
        <v>0.6</v>
      </c>
    </row>
    <row r="4" spans="1:5" ht="43.2" x14ac:dyDescent="0.3">
      <c r="A4" s="4" t="s">
        <v>133</v>
      </c>
      <c r="B4" s="66">
        <v>3.5000000000000003E-2</v>
      </c>
      <c r="C4" s="66">
        <v>4.2999999999999997E-2</v>
      </c>
      <c r="D4" s="66">
        <v>4.7E-2</v>
      </c>
      <c r="E4" s="66">
        <v>5.1999999999999998E-2</v>
      </c>
    </row>
  </sheetData>
  <mergeCells count="1">
    <mergeCell ref="A1:E1"/>
  </mergeCells>
  <hyperlinks>
    <hyperlink ref="A1:E1" location="PI!A1" display="Resultados de los indicadores del Objetivo 2. Contribuir al desarrollo de los sistemas estatales de CTI a través del fortalecimiento de sus capacidade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4"/>
  <sheetViews>
    <sheetView workbookViewId="0">
      <selection activeCell="A19" sqref="A19"/>
    </sheetView>
  </sheetViews>
  <sheetFormatPr baseColWidth="10" defaultRowHeight="14.4" x14ac:dyDescent="0.3"/>
  <cols>
    <col min="1" max="1" width="21.77734375" customWidth="1"/>
  </cols>
  <sheetData>
    <row r="1" spans="1:5" ht="56.4" customHeight="1" x14ac:dyDescent="0.3">
      <c r="A1" s="75" t="s">
        <v>149</v>
      </c>
      <c r="B1" s="75"/>
      <c r="C1" s="75"/>
      <c r="D1" s="75"/>
      <c r="E1" s="75"/>
    </row>
    <row r="2" spans="1:5" x14ac:dyDescent="0.3">
      <c r="A2" s="65" t="s">
        <v>92</v>
      </c>
      <c r="B2" s="65" t="s">
        <v>93</v>
      </c>
      <c r="C2" s="65">
        <v>2014</v>
      </c>
      <c r="D2" s="65">
        <v>2015</v>
      </c>
      <c r="E2" s="65" t="s">
        <v>94</v>
      </c>
    </row>
    <row r="3" spans="1:5" ht="57.6" x14ac:dyDescent="0.3">
      <c r="A3" s="68" t="s">
        <v>150</v>
      </c>
      <c r="B3" s="2" t="s">
        <v>134</v>
      </c>
      <c r="C3" s="2">
        <v>32.9</v>
      </c>
      <c r="D3" s="2">
        <v>33.700000000000003</v>
      </c>
      <c r="E3" s="69">
        <v>0.23</v>
      </c>
    </row>
    <row r="4" spans="1:5" ht="72" x14ac:dyDescent="0.3">
      <c r="A4" s="68" t="s">
        <v>151</v>
      </c>
      <c r="B4" s="2" t="s">
        <v>135</v>
      </c>
      <c r="C4" s="2" t="s">
        <v>136</v>
      </c>
      <c r="D4" s="2" t="s">
        <v>137</v>
      </c>
      <c r="E4" s="2" t="s">
        <v>138</v>
      </c>
    </row>
  </sheetData>
  <mergeCells count="1">
    <mergeCell ref="A1:E1"/>
  </mergeCells>
  <hyperlinks>
    <hyperlink ref="A1:E1" location="PI!A1" display="Resultados de los indicadores del Objetivo 3. Contribuir a la generación y aplicación del conocimiento científico y tecnológic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4"/>
  <sheetViews>
    <sheetView workbookViewId="0">
      <selection activeCell="A19" sqref="A19"/>
    </sheetView>
  </sheetViews>
  <sheetFormatPr baseColWidth="10" defaultRowHeight="14.4" x14ac:dyDescent="0.3"/>
  <cols>
    <col min="1" max="1" width="28.33203125" customWidth="1"/>
  </cols>
  <sheetData>
    <row r="1" spans="1:5" ht="63" customHeight="1" x14ac:dyDescent="0.3">
      <c r="A1" s="75" t="s">
        <v>152</v>
      </c>
      <c r="B1" s="75"/>
      <c r="C1" s="75"/>
      <c r="D1" s="75"/>
      <c r="E1" s="75"/>
    </row>
    <row r="2" spans="1:5" x14ac:dyDescent="0.3">
      <c r="A2" s="70" t="s">
        <v>92</v>
      </c>
      <c r="B2" s="70" t="s">
        <v>93</v>
      </c>
      <c r="C2" s="70">
        <v>2014</v>
      </c>
      <c r="D2" s="70">
        <v>2015</v>
      </c>
      <c r="E2" s="70" t="s">
        <v>94</v>
      </c>
    </row>
    <row r="3" spans="1:5" ht="57.6" x14ac:dyDescent="0.3">
      <c r="A3" s="68" t="s">
        <v>153</v>
      </c>
      <c r="B3" s="2" t="s">
        <v>139</v>
      </c>
      <c r="C3" s="69">
        <v>0.9</v>
      </c>
      <c r="D3" s="66">
        <v>0.92300000000000004</v>
      </c>
      <c r="E3" s="66">
        <v>0.94</v>
      </c>
    </row>
    <row r="4" spans="1:5" ht="28.8" x14ac:dyDescent="0.3">
      <c r="A4" s="68" t="s">
        <v>154</v>
      </c>
      <c r="B4" s="2" t="s">
        <v>140</v>
      </c>
      <c r="C4" s="2">
        <v>1.02</v>
      </c>
      <c r="D4" s="2">
        <v>0.54</v>
      </c>
      <c r="E4" s="2">
        <v>3</v>
      </c>
    </row>
  </sheetData>
  <mergeCells count="1">
    <mergeCell ref="A1:E1"/>
  </mergeCells>
  <hyperlinks>
    <hyperlink ref="A1:E1" location="PI!A1" display="Resultados de los indicadores del Objetivo 4. Contribuir a la transferencia y provechamiento del conocimiento científico y tecnológico para favorecer la innovación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4"/>
  <sheetViews>
    <sheetView workbookViewId="0">
      <selection activeCell="A19" sqref="A19"/>
    </sheetView>
  </sheetViews>
  <sheetFormatPr baseColWidth="10" defaultRowHeight="14.4" x14ac:dyDescent="0.3"/>
  <cols>
    <col min="1" max="1" width="31.109375" customWidth="1"/>
  </cols>
  <sheetData>
    <row r="1" spans="1:5" ht="53.4" customHeight="1" x14ac:dyDescent="0.3">
      <c r="A1" s="75" t="s">
        <v>155</v>
      </c>
      <c r="B1" s="75"/>
      <c r="C1" s="75"/>
      <c r="D1" s="75"/>
      <c r="E1" s="75"/>
    </row>
    <row r="2" spans="1:5" x14ac:dyDescent="0.3">
      <c r="A2" s="65" t="s">
        <v>92</v>
      </c>
      <c r="B2" s="65" t="s">
        <v>93</v>
      </c>
      <c r="C2" s="65">
        <v>2014</v>
      </c>
      <c r="D2" s="65">
        <v>2015</v>
      </c>
      <c r="E2" s="65" t="s">
        <v>94</v>
      </c>
    </row>
    <row r="3" spans="1:5" ht="43.2" x14ac:dyDescent="0.3">
      <c r="A3" s="2" t="s">
        <v>156</v>
      </c>
      <c r="B3" s="2" t="s">
        <v>140</v>
      </c>
      <c r="C3" s="2">
        <v>2</v>
      </c>
      <c r="D3" s="2">
        <v>3</v>
      </c>
      <c r="E3" s="2">
        <v>5</v>
      </c>
    </row>
    <row r="4" spans="1:5" ht="57.6" x14ac:dyDescent="0.3">
      <c r="A4" s="2" t="s">
        <v>157</v>
      </c>
      <c r="B4" s="2" t="s">
        <v>141</v>
      </c>
      <c r="C4" s="2" t="s">
        <v>142</v>
      </c>
      <c r="D4" s="2" t="s">
        <v>143</v>
      </c>
      <c r="E4" s="2" t="s">
        <v>144</v>
      </c>
    </row>
  </sheetData>
  <mergeCells count="1">
    <mergeCell ref="A1:E1"/>
  </mergeCells>
  <hyperlinks>
    <hyperlink ref="A1:E1" location="PI!A1" display="Resultados de los indicadores del Objetivo 5. Contribuir a la creación, mantenimiento y mejora de la infraestructura científica y tecnológica del paí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3"/>
  <sheetViews>
    <sheetView workbookViewId="0">
      <selection activeCell="C16" sqref="C16"/>
    </sheetView>
  </sheetViews>
  <sheetFormatPr baseColWidth="10" defaultRowHeight="14.4" x14ac:dyDescent="0.3"/>
  <cols>
    <col min="1" max="1" width="25.88671875" customWidth="1"/>
  </cols>
  <sheetData>
    <row r="1" spans="1:5" ht="44.4" customHeight="1" x14ac:dyDescent="0.3">
      <c r="A1" s="75" t="s">
        <v>158</v>
      </c>
      <c r="B1" s="75"/>
      <c r="C1" s="75"/>
      <c r="D1" s="75"/>
      <c r="E1" s="75"/>
    </row>
    <row r="2" spans="1:5" x14ac:dyDescent="0.3">
      <c r="A2" s="65" t="s">
        <v>92</v>
      </c>
      <c r="B2" s="65" t="s">
        <v>93</v>
      </c>
      <c r="C2" s="65">
        <v>2014</v>
      </c>
      <c r="D2" s="65">
        <v>2015</v>
      </c>
      <c r="E2" s="65" t="s">
        <v>94</v>
      </c>
    </row>
    <row r="3" spans="1:5" ht="43.2" x14ac:dyDescent="0.3">
      <c r="A3" s="2" t="s">
        <v>159</v>
      </c>
      <c r="B3" s="2" t="s">
        <v>145</v>
      </c>
      <c r="C3" s="2" t="s">
        <v>146</v>
      </c>
      <c r="D3" s="2" t="s">
        <v>147</v>
      </c>
      <c r="E3" s="2" t="s">
        <v>148</v>
      </c>
    </row>
  </sheetData>
  <mergeCells count="1">
    <mergeCell ref="A1:E1"/>
  </mergeCells>
  <hyperlinks>
    <hyperlink ref="A1:E1" location="PI!A1" display="Resultados de los indicadores del Objetivo 6. Contar con una organización transparente, eficiente y eficaz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C36" sqref="C36"/>
    </sheetView>
  </sheetViews>
  <sheetFormatPr baseColWidth="10" defaultColWidth="11.44140625" defaultRowHeight="14.4" x14ac:dyDescent="0.3"/>
  <cols>
    <col min="1" max="1" width="21.88671875" style="10" bestFit="1" customWidth="1"/>
    <col min="2" max="2" width="13.5546875" style="10" bestFit="1" customWidth="1"/>
    <col min="3" max="7" width="11.44140625" style="10"/>
    <col min="8" max="8" width="12.5546875" style="10" bestFit="1" customWidth="1"/>
    <col min="9" max="16384" width="11.44140625" style="10"/>
  </cols>
  <sheetData>
    <row r="1" spans="1:8" ht="15.75" thickBot="1" x14ac:dyDescent="0.3">
      <c r="A1" s="6" t="s">
        <v>41</v>
      </c>
      <c r="B1" s="7" t="s">
        <v>42</v>
      </c>
      <c r="C1" s="8" t="s">
        <v>43</v>
      </c>
      <c r="D1" s="8" t="s">
        <v>44</v>
      </c>
      <c r="E1" s="8" t="s">
        <v>45</v>
      </c>
      <c r="F1" s="8" t="s">
        <v>46</v>
      </c>
      <c r="G1" s="8" t="s">
        <v>47</v>
      </c>
      <c r="H1" s="9"/>
    </row>
    <row r="2" spans="1:8" ht="15" x14ac:dyDescent="0.25">
      <c r="A2" s="11" t="s">
        <v>48</v>
      </c>
      <c r="B2" s="12">
        <v>9.6202856380949803E-2</v>
      </c>
      <c r="C2" s="13">
        <v>18</v>
      </c>
      <c r="D2" s="14">
        <v>298</v>
      </c>
      <c r="E2" s="15">
        <v>128791099</v>
      </c>
      <c r="F2" s="14">
        <v>109383436.71753247</v>
      </c>
      <c r="G2" s="16">
        <f>(((B2/$B$10)*0.2)+((C2/$C$10)*0.2)+((D2/$D$10)*0.2)+((F2/$F$12)*0.2)+((E2/$E$20)*0.2))</f>
        <v>0.10205683059485854</v>
      </c>
      <c r="H2" s="17">
        <f t="shared" ref="H2:H33" si="0">G2*100</f>
        <v>10.205683059485853</v>
      </c>
    </row>
    <row r="3" spans="1:8" ht="15" x14ac:dyDescent="0.25">
      <c r="A3" s="18" t="s">
        <v>49</v>
      </c>
      <c r="B3" s="19">
        <v>0.19302265876826821</v>
      </c>
      <c r="C3" s="20">
        <v>69</v>
      </c>
      <c r="D3" s="21">
        <v>1963</v>
      </c>
      <c r="E3" s="22">
        <v>428761902</v>
      </c>
      <c r="F3" s="21">
        <v>207648495.26999998</v>
      </c>
      <c r="G3" s="23">
        <f t="shared" ref="G3:G33" si="1">(((B3/$B$10)*0.2)+((C3/$C$10)*0.2)+((D3/$D$10)*0.2)+((F3/$F$12)*0.2)+((E3/$E$20)*0.2))</f>
        <v>0.27209930535502502</v>
      </c>
      <c r="H3" s="24">
        <f t="shared" si="0"/>
        <v>27.209930535502501</v>
      </c>
    </row>
    <row r="4" spans="1:8" ht="15" x14ac:dyDescent="0.25">
      <c r="A4" s="18" t="s">
        <v>50</v>
      </c>
      <c r="B4" s="19">
        <v>0.33750584748503204</v>
      </c>
      <c r="C4" s="20">
        <v>7</v>
      </c>
      <c r="D4" s="21">
        <v>316</v>
      </c>
      <c r="E4" s="22">
        <v>67416858</v>
      </c>
      <c r="F4" s="21">
        <v>24244654</v>
      </c>
      <c r="G4" s="23">
        <f t="shared" si="1"/>
        <v>0.11446683053839499</v>
      </c>
      <c r="H4" s="24">
        <f t="shared" si="0"/>
        <v>11.446683053839498</v>
      </c>
    </row>
    <row r="5" spans="1:8" ht="15" x14ac:dyDescent="0.25">
      <c r="A5" s="18" t="s">
        <v>51</v>
      </c>
      <c r="B5" s="19">
        <v>0.12280516170764832</v>
      </c>
      <c r="C5" s="20">
        <v>4</v>
      </c>
      <c r="D5" s="21">
        <v>38</v>
      </c>
      <c r="E5" s="22">
        <v>110278465</v>
      </c>
      <c r="F5" s="21">
        <v>64516165.631658033</v>
      </c>
      <c r="G5" s="23">
        <f t="shared" si="1"/>
        <v>7.7069326074448136E-2</v>
      </c>
      <c r="H5" s="24">
        <f t="shared" si="0"/>
        <v>7.7069326074448137</v>
      </c>
    </row>
    <row r="6" spans="1:8" ht="15" x14ac:dyDescent="0.25">
      <c r="A6" s="18" t="s">
        <v>52</v>
      </c>
      <c r="B6" s="19">
        <v>4.2530302840774054E-2</v>
      </c>
      <c r="C6" s="20">
        <v>12</v>
      </c>
      <c r="D6" s="21">
        <v>405</v>
      </c>
      <c r="E6" s="22">
        <v>297730162.39999998</v>
      </c>
      <c r="F6" s="21">
        <v>62434611.450000003</v>
      </c>
      <c r="G6" s="23">
        <f t="shared" si="1"/>
        <v>0.10133752642004876</v>
      </c>
      <c r="H6" s="24">
        <f t="shared" si="0"/>
        <v>10.133752642004875</v>
      </c>
    </row>
    <row r="7" spans="1:8" ht="15" x14ac:dyDescent="0.25">
      <c r="A7" s="18" t="s">
        <v>53</v>
      </c>
      <c r="B7" s="19">
        <v>9.0416311337412833E-2</v>
      </c>
      <c r="C7" s="20">
        <v>46</v>
      </c>
      <c r="D7" s="21">
        <v>1143</v>
      </c>
      <c r="E7" s="22">
        <v>180397731.84000003</v>
      </c>
      <c r="F7" s="21">
        <v>202196113.26167467</v>
      </c>
      <c r="G7" s="23">
        <f t="shared" si="1"/>
        <v>0.17226102595616058</v>
      </c>
      <c r="H7" s="24">
        <f t="shared" si="0"/>
        <v>17.226102595616059</v>
      </c>
    </row>
    <row r="8" spans="1:8" ht="15" x14ac:dyDescent="0.25">
      <c r="A8" s="18" t="s">
        <v>54</v>
      </c>
      <c r="B8" s="19">
        <v>0.10296933733227914</v>
      </c>
      <c r="C8" s="20">
        <v>47</v>
      </c>
      <c r="D8" s="21">
        <v>963</v>
      </c>
      <c r="E8" s="22">
        <v>224348648.98000002</v>
      </c>
      <c r="F8" s="21">
        <v>286570727.31</v>
      </c>
      <c r="G8" s="23">
        <f t="shared" si="1"/>
        <v>0.21139388451719582</v>
      </c>
      <c r="H8" s="24">
        <f t="shared" si="0"/>
        <v>21.139388451719583</v>
      </c>
    </row>
    <row r="9" spans="1:8" ht="15" x14ac:dyDescent="0.25">
      <c r="A9" s="18" t="s">
        <v>55</v>
      </c>
      <c r="B9" s="19">
        <v>0.23364665554795522</v>
      </c>
      <c r="C9" s="20">
        <v>11</v>
      </c>
      <c r="D9" s="21">
        <v>154</v>
      </c>
      <c r="E9" s="22">
        <v>100616319</v>
      </c>
      <c r="F9" s="21">
        <v>24699595</v>
      </c>
      <c r="G9" s="23">
        <f t="shared" si="1"/>
        <v>9.5040482275353555E-2</v>
      </c>
      <c r="H9" s="24">
        <f t="shared" si="0"/>
        <v>9.5040482275353551</v>
      </c>
    </row>
    <row r="10" spans="1:8" ht="15" x14ac:dyDescent="0.25">
      <c r="A10" s="18" t="s">
        <v>56</v>
      </c>
      <c r="B10" s="19">
        <v>0.79832065691418452</v>
      </c>
      <c r="C10" s="20">
        <v>319</v>
      </c>
      <c r="D10" s="21">
        <v>14294</v>
      </c>
      <c r="E10" s="22">
        <v>145895406</v>
      </c>
      <c r="F10" s="21">
        <v>511378422.85499996</v>
      </c>
      <c r="G10" s="23">
        <f t="shared" si="1"/>
        <v>0.80711025246376944</v>
      </c>
      <c r="H10" s="24">
        <f t="shared" si="0"/>
        <v>80.711025246376948</v>
      </c>
    </row>
    <row r="11" spans="1:8" ht="15" x14ac:dyDescent="0.25">
      <c r="A11" s="18" t="s">
        <v>57</v>
      </c>
      <c r="B11" s="19">
        <v>7.2262565419055513E-2</v>
      </c>
      <c r="C11" s="20">
        <v>15</v>
      </c>
      <c r="D11" s="21">
        <v>230</v>
      </c>
      <c r="E11" s="22">
        <v>92274184</v>
      </c>
      <c r="F11" s="21">
        <v>64034461.980000004</v>
      </c>
      <c r="G11" s="23">
        <f t="shared" si="1"/>
        <v>7.0462737846882853E-2</v>
      </c>
      <c r="H11" s="24">
        <f t="shared" si="0"/>
        <v>7.0462737846882852</v>
      </c>
    </row>
    <row r="12" spans="1:8" ht="15" x14ac:dyDescent="0.25">
      <c r="A12" s="18" t="s">
        <v>58</v>
      </c>
      <c r="B12" s="19">
        <v>7.261531503119889E-2</v>
      </c>
      <c r="C12" s="20">
        <v>89</v>
      </c>
      <c r="D12" s="21">
        <v>2782</v>
      </c>
      <c r="E12" s="22">
        <v>367366703.95999998</v>
      </c>
      <c r="F12" s="21">
        <v>568514082.89999998</v>
      </c>
      <c r="G12" s="23">
        <f t="shared" si="1"/>
        <v>0.38143261074542956</v>
      </c>
      <c r="H12" s="24">
        <f t="shared" si="0"/>
        <v>38.143261074542956</v>
      </c>
    </row>
    <row r="13" spans="1:8" x14ac:dyDescent="0.3">
      <c r="A13" s="18" t="s">
        <v>59</v>
      </c>
      <c r="B13" s="19">
        <v>0.12376120321407297</v>
      </c>
      <c r="C13" s="20">
        <v>51</v>
      </c>
      <c r="D13" s="21">
        <v>1167</v>
      </c>
      <c r="E13" s="22">
        <v>606915556.82999992</v>
      </c>
      <c r="F13" s="21">
        <v>240430324.45000002</v>
      </c>
      <c r="G13" s="23">
        <f t="shared" si="1"/>
        <v>0.27708375159886334</v>
      </c>
      <c r="H13" s="24">
        <f t="shared" si="0"/>
        <v>27.708375159886334</v>
      </c>
    </row>
    <row r="14" spans="1:8" x14ac:dyDescent="0.3">
      <c r="A14" s="18" t="s">
        <v>60</v>
      </c>
      <c r="B14" s="19">
        <v>2.2722122021926552E-2</v>
      </c>
      <c r="C14" s="20">
        <v>5</v>
      </c>
      <c r="D14" s="21">
        <v>84</v>
      </c>
      <c r="E14" s="22">
        <v>47590047</v>
      </c>
      <c r="F14" s="21">
        <v>27074409</v>
      </c>
      <c r="G14" s="23">
        <f t="shared" si="1"/>
        <v>2.8403007515225689E-2</v>
      </c>
      <c r="H14" s="24">
        <f t="shared" si="0"/>
        <v>2.8403007515225691</v>
      </c>
    </row>
    <row r="15" spans="1:8" x14ac:dyDescent="0.3">
      <c r="A15" s="18" t="s">
        <v>61</v>
      </c>
      <c r="B15" s="19">
        <v>8.9680444935081108E-2</v>
      </c>
      <c r="C15" s="20">
        <v>23</v>
      </c>
      <c r="D15" s="21">
        <v>381</v>
      </c>
      <c r="E15" s="22">
        <v>261491401.96000001</v>
      </c>
      <c r="F15" s="21">
        <v>154703799.37</v>
      </c>
      <c r="G15" s="23">
        <f t="shared" si="1"/>
        <v>0.14541165981456111</v>
      </c>
      <c r="H15" s="24">
        <f t="shared" si="0"/>
        <v>14.541165981456111</v>
      </c>
    </row>
    <row r="16" spans="1:8" x14ac:dyDescent="0.3">
      <c r="A16" s="18" t="s">
        <v>62</v>
      </c>
      <c r="B16" s="19">
        <v>0.13576971497338614</v>
      </c>
      <c r="C16" s="20">
        <v>83</v>
      </c>
      <c r="D16" s="21">
        <v>2186</v>
      </c>
      <c r="E16" s="22">
        <v>418351878.77999997</v>
      </c>
      <c r="F16" s="21">
        <v>506900978.33499998</v>
      </c>
      <c r="G16" s="23">
        <f t="shared" si="1"/>
        <v>0.37298736706533631</v>
      </c>
      <c r="H16" s="24">
        <f t="shared" si="0"/>
        <v>37.298736706533631</v>
      </c>
    </row>
    <row r="17" spans="1:8" x14ac:dyDescent="0.3">
      <c r="A17" s="18" t="s">
        <v>63</v>
      </c>
      <c r="B17" s="19">
        <v>0.13123308305583242</v>
      </c>
      <c r="C17" s="20">
        <v>56</v>
      </c>
      <c r="D17" s="21">
        <v>1322</v>
      </c>
      <c r="E17" s="22">
        <v>164072624</v>
      </c>
      <c r="F17" s="21">
        <v>89417998.469999999</v>
      </c>
      <c r="G17" s="23">
        <f t="shared" si="1"/>
        <v>0.14854141164607168</v>
      </c>
      <c r="H17" s="24">
        <f t="shared" si="0"/>
        <v>14.854141164607167</v>
      </c>
    </row>
    <row r="18" spans="1:8" x14ac:dyDescent="0.3">
      <c r="A18" s="18" t="s">
        <v>64</v>
      </c>
      <c r="B18" s="19">
        <v>0.50528154253789748</v>
      </c>
      <c r="C18" s="20">
        <v>41</v>
      </c>
      <c r="D18" s="21">
        <v>1554</v>
      </c>
      <c r="E18" s="22">
        <v>158580871</v>
      </c>
      <c r="F18" s="21">
        <v>101468326.99000001</v>
      </c>
      <c r="G18" s="23">
        <f t="shared" si="1"/>
        <v>0.23930696279055466</v>
      </c>
      <c r="H18" s="24">
        <f t="shared" si="0"/>
        <v>23.930696279055468</v>
      </c>
    </row>
    <row r="19" spans="1:8" x14ac:dyDescent="0.3">
      <c r="A19" s="25" t="s">
        <v>65</v>
      </c>
      <c r="B19" s="26">
        <v>8.1107560607163828E-2</v>
      </c>
      <c r="C19" s="27">
        <v>10</v>
      </c>
      <c r="D19" s="28">
        <v>138</v>
      </c>
      <c r="E19" s="29">
        <v>261115658</v>
      </c>
      <c r="F19" s="28">
        <v>24951343</v>
      </c>
      <c r="G19" s="30">
        <f t="shared" si="1"/>
        <v>8.5997182457147214E-2</v>
      </c>
      <c r="H19" s="31">
        <f t="shared" si="0"/>
        <v>8.5997182457147208</v>
      </c>
    </row>
    <row r="20" spans="1:8" x14ac:dyDescent="0.3">
      <c r="A20" s="32" t="s">
        <v>66</v>
      </c>
      <c r="B20" s="33">
        <v>0.16546834633513402</v>
      </c>
      <c r="C20" s="34">
        <v>98</v>
      </c>
      <c r="D20" s="35">
        <v>1977</v>
      </c>
      <c r="E20" s="36">
        <v>1072356209.5999998</v>
      </c>
      <c r="F20" s="35">
        <v>561473290.71999991</v>
      </c>
      <c r="G20" s="37">
        <f t="shared" si="1"/>
        <v>0.52808115811698952</v>
      </c>
      <c r="H20" s="38">
        <f t="shared" si="0"/>
        <v>52.808115811698954</v>
      </c>
    </row>
    <row r="21" spans="1:8" x14ac:dyDescent="0.3">
      <c r="A21" s="32" t="s">
        <v>67</v>
      </c>
      <c r="B21" s="33">
        <v>6.2073213777518031E-2</v>
      </c>
      <c r="C21" s="34">
        <v>19</v>
      </c>
      <c r="D21" s="35">
        <v>206</v>
      </c>
      <c r="E21" s="36">
        <v>25954226</v>
      </c>
      <c r="F21" s="35">
        <v>49102855.939999998</v>
      </c>
      <c r="G21" s="37">
        <f t="shared" si="1"/>
        <v>5.2460203143294713E-2</v>
      </c>
      <c r="H21" s="38">
        <f t="shared" si="0"/>
        <v>5.2460203143294715</v>
      </c>
    </row>
    <row r="22" spans="1:8" x14ac:dyDescent="0.3">
      <c r="A22" s="32" t="s">
        <v>68</v>
      </c>
      <c r="B22" s="33">
        <v>0.12733940744613725</v>
      </c>
      <c r="C22" s="34">
        <v>72</v>
      </c>
      <c r="D22" s="35">
        <v>2026</v>
      </c>
      <c r="E22" s="36">
        <v>186061819.00999999</v>
      </c>
      <c r="F22" s="35">
        <v>354423137.07647264</v>
      </c>
      <c r="G22" s="37">
        <f t="shared" si="1"/>
        <v>0.26477596966640587</v>
      </c>
      <c r="H22" s="38">
        <f t="shared" si="0"/>
        <v>26.477596966640586</v>
      </c>
    </row>
    <row r="23" spans="1:8" x14ac:dyDescent="0.3">
      <c r="A23" s="32" t="s">
        <v>69</v>
      </c>
      <c r="B23" s="33">
        <v>0.26587349564016705</v>
      </c>
      <c r="C23" s="34">
        <v>47</v>
      </c>
      <c r="D23" s="35">
        <v>841</v>
      </c>
      <c r="E23" s="36">
        <v>198865542.58999997</v>
      </c>
      <c r="F23" s="35">
        <v>190708606.07483792</v>
      </c>
      <c r="G23" s="37">
        <f t="shared" si="1"/>
        <v>0.21202210810442193</v>
      </c>
      <c r="H23" s="38">
        <f t="shared" si="0"/>
        <v>21.202210810442192</v>
      </c>
    </row>
    <row r="24" spans="1:8" x14ac:dyDescent="0.3">
      <c r="A24" s="32" t="s">
        <v>70</v>
      </c>
      <c r="B24" s="33">
        <v>8.2982668692449635E-2</v>
      </c>
      <c r="C24" s="34">
        <v>10</v>
      </c>
      <c r="D24" s="35">
        <v>116</v>
      </c>
      <c r="E24" s="36">
        <v>170140898.61000001</v>
      </c>
      <c r="F24" s="35">
        <v>29659991.579999998</v>
      </c>
      <c r="G24" s="37">
        <f t="shared" si="1"/>
        <v>7.0848334845949851E-2</v>
      </c>
      <c r="H24" s="38">
        <f t="shared" si="0"/>
        <v>7.0848334845949852</v>
      </c>
    </row>
    <row r="25" spans="1:8" x14ac:dyDescent="0.3">
      <c r="A25" s="32" t="s">
        <v>71</v>
      </c>
      <c r="B25" s="33">
        <v>0.1709522037750269</v>
      </c>
      <c r="C25" s="34">
        <v>57</v>
      </c>
      <c r="D25" s="35">
        <v>976</v>
      </c>
      <c r="E25" s="36">
        <v>107916245.13</v>
      </c>
      <c r="F25" s="35">
        <v>307216131.29193342</v>
      </c>
      <c r="G25" s="37">
        <f t="shared" si="1"/>
        <v>0.22042452739212001</v>
      </c>
      <c r="H25" s="38">
        <f t="shared" si="0"/>
        <v>22.042452739212003</v>
      </c>
    </row>
    <row r="26" spans="1:8" x14ac:dyDescent="0.3">
      <c r="A26" s="32" t="s">
        <v>72</v>
      </c>
      <c r="B26" s="33">
        <v>0.1018874100762313</v>
      </c>
      <c r="C26" s="34">
        <v>33</v>
      </c>
      <c r="D26" s="35">
        <v>450</v>
      </c>
      <c r="E26" s="36">
        <v>84881668.900000006</v>
      </c>
      <c r="F26" s="35">
        <v>99236001.30702585</v>
      </c>
      <c r="G26" s="37">
        <f t="shared" si="1"/>
        <v>0.10325296735783684</v>
      </c>
      <c r="H26" s="38">
        <f t="shared" si="0"/>
        <v>10.325296735783684</v>
      </c>
    </row>
    <row r="27" spans="1:8" x14ac:dyDescent="0.3">
      <c r="A27" s="32" t="s">
        <v>73</v>
      </c>
      <c r="B27" s="33">
        <v>0.1573720741564256</v>
      </c>
      <c r="C27" s="34">
        <v>33</v>
      </c>
      <c r="D27" s="35">
        <v>825</v>
      </c>
      <c r="E27" s="36">
        <v>210791197</v>
      </c>
      <c r="F27" s="35">
        <v>232282544.93799999</v>
      </c>
      <c r="G27" s="37">
        <f t="shared" si="1"/>
        <v>0.19268806252381143</v>
      </c>
      <c r="H27" s="38">
        <f t="shared" si="0"/>
        <v>19.268806252381143</v>
      </c>
    </row>
    <row r="28" spans="1:8" x14ac:dyDescent="0.3">
      <c r="A28" s="32" t="s">
        <v>74</v>
      </c>
      <c r="B28" s="33">
        <v>4.9584495330346645E-2</v>
      </c>
      <c r="C28" s="34">
        <v>9</v>
      </c>
      <c r="D28" s="35">
        <v>126</v>
      </c>
      <c r="E28" s="36">
        <v>244467438.67000002</v>
      </c>
      <c r="F28" s="35">
        <v>66347910.463636339</v>
      </c>
      <c r="G28" s="37">
        <f t="shared" si="1"/>
        <v>8.8763072470925478E-2</v>
      </c>
      <c r="H28" s="38">
        <f t="shared" si="0"/>
        <v>8.8763072470925479</v>
      </c>
    </row>
    <row r="29" spans="1:8" x14ac:dyDescent="0.3">
      <c r="A29" s="32" t="s">
        <v>75</v>
      </c>
      <c r="B29" s="33">
        <v>4.9563201342244921E-2</v>
      </c>
      <c r="C29" s="34">
        <v>22</v>
      </c>
      <c r="D29" s="35">
        <v>562</v>
      </c>
      <c r="E29" s="36">
        <v>255716336.76999998</v>
      </c>
      <c r="F29" s="35">
        <v>119368888.66000001</v>
      </c>
      <c r="G29" s="37">
        <f t="shared" si="1"/>
        <v>0.12375912423868554</v>
      </c>
      <c r="H29" s="38">
        <f t="shared" si="0"/>
        <v>12.375912423868554</v>
      </c>
    </row>
    <row r="30" spans="1:8" x14ac:dyDescent="0.3">
      <c r="A30" s="32" t="s">
        <v>76</v>
      </c>
      <c r="B30" s="33">
        <v>9.8295975164453445E-2</v>
      </c>
      <c r="C30" s="34">
        <v>9</v>
      </c>
      <c r="D30" s="35">
        <v>213</v>
      </c>
      <c r="E30" s="36">
        <v>63416561</v>
      </c>
      <c r="F30" s="35">
        <v>69498278.49272725</v>
      </c>
      <c r="G30" s="37">
        <f t="shared" si="1"/>
        <v>6.9525206567620748E-2</v>
      </c>
      <c r="H30" s="38">
        <f t="shared" si="0"/>
        <v>6.9525206567620748</v>
      </c>
    </row>
    <row r="31" spans="1:8" x14ac:dyDescent="0.3">
      <c r="A31" s="32" t="s">
        <v>77</v>
      </c>
      <c r="B31" s="33">
        <v>7.6538682650211409E-2</v>
      </c>
      <c r="C31" s="34">
        <v>74</v>
      </c>
      <c r="D31" s="35">
        <v>1289</v>
      </c>
      <c r="E31" s="36">
        <v>210564655.94</v>
      </c>
      <c r="F31" s="35">
        <v>174374266.60181817</v>
      </c>
      <c r="G31" s="37">
        <f t="shared" si="1"/>
        <v>0.18422071621569133</v>
      </c>
      <c r="H31" s="38">
        <f t="shared" si="0"/>
        <v>18.422071621569135</v>
      </c>
    </row>
    <row r="32" spans="1:8" x14ac:dyDescent="0.3">
      <c r="A32" s="32" t="s">
        <v>78</v>
      </c>
      <c r="B32" s="33">
        <v>0.23778148341896024</v>
      </c>
      <c r="C32" s="34">
        <v>37</v>
      </c>
      <c r="D32" s="35">
        <v>887</v>
      </c>
      <c r="E32" s="36">
        <v>505893825.96000004</v>
      </c>
      <c r="F32" s="35">
        <v>115551612.95782419</v>
      </c>
      <c r="G32" s="37">
        <f t="shared" si="1"/>
        <v>0.23018093448307642</v>
      </c>
      <c r="H32" s="38">
        <f t="shared" si="0"/>
        <v>23.018093448307642</v>
      </c>
    </row>
    <row r="33" spans="1:8" ht="15" thickBot="1" x14ac:dyDescent="0.35">
      <c r="A33" s="39" t="s">
        <v>79</v>
      </c>
      <c r="B33" s="40">
        <v>0.11203031124301321</v>
      </c>
      <c r="C33" s="41">
        <v>11</v>
      </c>
      <c r="D33" s="42">
        <v>134</v>
      </c>
      <c r="E33" s="43">
        <v>211689421.99699998</v>
      </c>
      <c r="F33" s="42">
        <v>31419007.170000002</v>
      </c>
      <c r="G33" s="44">
        <f t="shared" si="1"/>
        <v>8.7372161689922137E-2</v>
      </c>
      <c r="H33" s="45">
        <f t="shared" si="0"/>
        <v>8.7372161689922141</v>
      </c>
    </row>
    <row r="34" spans="1:8" ht="15" thickTop="1" x14ac:dyDescent="0.3"/>
  </sheetData>
  <autoFilter ref="A1:H33">
    <sortState ref="A2:H33">
      <sortCondition ref="A1:A3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PI</vt:lpstr>
      <vt:lpstr>1.1-1.2</vt:lpstr>
      <vt:lpstr>2.1.1-2.1.32</vt:lpstr>
      <vt:lpstr>2.2-2.3</vt:lpstr>
      <vt:lpstr>3.1-3.2</vt:lpstr>
      <vt:lpstr>4.1-4.2</vt:lpstr>
      <vt:lpstr>5.1-5.2</vt:lpstr>
      <vt:lpstr>6.1</vt:lpstr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CONACYT</dc:creator>
  <cp:lastModifiedBy>Gabriela Pérez Alvarez</cp:lastModifiedBy>
  <dcterms:created xsi:type="dcterms:W3CDTF">2015-03-25T22:55:08Z</dcterms:created>
  <dcterms:modified xsi:type="dcterms:W3CDTF">2016-04-27T15:26:44Z</dcterms:modified>
</cp:coreProperties>
</file>